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20" windowWidth="14805" windowHeight="8010" activeTab="4"/>
  </bookViews>
  <sheets>
    <sheet name="AYIKLAMA RAPORU" sheetId="4" r:id="rId1"/>
    <sheet name="MİMARİ PROJE TARAMA RAPORU" sheetId="7" r:id="rId2"/>
    <sheet name="RESMİ SENET TARAMA RAPORU" sheetId="6" r:id="rId3"/>
    <sheet name="ENTEGRASYON RAPORU" sheetId="5" r:id="rId4"/>
    <sheet name="İŞLEM BELGE TARAMA RAPORU" sheetId="8" r:id="rId5"/>
    <sheet name="Sayfa1" sheetId="1" r:id="rId6"/>
    <sheet name="Sayfa2" sheetId="2" r:id="rId7"/>
    <sheet name="Sayfa3" sheetId="3" r:id="rId8"/>
  </sheets>
  <definedNames>
    <definedName name="_xlnm.Print_Area" localSheetId="0">'AYIKLAMA RAPORU'!$A$1:$J$63</definedName>
    <definedName name="_xlnm.Print_Area" localSheetId="3">'ENTEGRASYON RAPORU'!$A$1:$L$63</definedName>
    <definedName name="_xlnm.Print_Area" localSheetId="4">'İŞLEM BELGE TARAMA RAPORU'!$A$1:$Q$63</definedName>
    <definedName name="_xlnm.Print_Area" localSheetId="1">'MİMARİ PROJE TARAMA RAPORU'!$A$1:$N$65</definedName>
    <definedName name="_xlnm.Print_Area" localSheetId="2">'RESMİ SENET TARAMA RAPORU'!$A$1:$Q$63</definedName>
  </definedNames>
  <calcPr calcId="124519"/>
</workbook>
</file>

<file path=xl/calcChain.xml><?xml version="1.0" encoding="utf-8"?>
<calcChain xmlns="http://schemas.openxmlformats.org/spreadsheetml/2006/main">
  <c r="H4" i="8"/>
  <c r="I4"/>
  <c r="J4" s="1"/>
  <c r="M4"/>
  <c r="M59" s="1"/>
  <c r="P4"/>
  <c r="H5"/>
  <c r="I5"/>
  <c r="J5" s="1"/>
  <c r="M5"/>
  <c r="P5"/>
  <c r="H6"/>
  <c r="I6"/>
  <c r="J6" s="1"/>
  <c r="M6"/>
  <c r="P6"/>
  <c r="H7"/>
  <c r="I7"/>
  <c r="J7"/>
  <c r="M7"/>
  <c r="P7"/>
  <c r="H8"/>
  <c r="I8"/>
  <c r="J8" s="1"/>
  <c r="M8"/>
  <c r="P8"/>
  <c r="H9"/>
  <c r="I9"/>
  <c r="J9" s="1"/>
  <c r="M9"/>
  <c r="P9"/>
  <c r="P59" s="1"/>
  <c r="H10"/>
  <c r="I10"/>
  <c r="J10" s="1"/>
  <c r="M10"/>
  <c r="P10"/>
  <c r="H11"/>
  <c r="I11"/>
  <c r="J11"/>
  <c r="M11"/>
  <c r="P11"/>
  <c r="H12"/>
  <c r="I12"/>
  <c r="J12" s="1"/>
  <c r="M12"/>
  <c r="P12"/>
  <c r="H13"/>
  <c r="I13"/>
  <c r="J13" s="1"/>
  <c r="M13"/>
  <c r="P13"/>
  <c r="H14"/>
  <c r="I14"/>
  <c r="J14" s="1"/>
  <c r="M14"/>
  <c r="P14"/>
  <c r="H15"/>
  <c r="I15"/>
  <c r="J15"/>
  <c r="M15"/>
  <c r="P15"/>
  <c r="H16"/>
  <c r="I16"/>
  <c r="J16" s="1"/>
  <c r="M16"/>
  <c r="P16"/>
  <c r="H17"/>
  <c r="I17"/>
  <c r="J17" s="1"/>
  <c r="M17"/>
  <c r="P17"/>
  <c r="H18"/>
  <c r="I18"/>
  <c r="J18" s="1"/>
  <c r="M18"/>
  <c r="P18"/>
  <c r="H19"/>
  <c r="I19"/>
  <c r="J19"/>
  <c r="M19"/>
  <c r="P19"/>
  <c r="H20"/>
  <c r="I20"/>
  <c r="J20" s="1"/>
  <c r="M20"/>
  <c r="P20"/>
  <c r="H21"/>
  <c r="I21"/>
  <c r="J21" s="1"/>
  <c r="M21"/>
  <c r="P21"/>
  <c r="H22"/>
  <c r="I22"/>
  <c r="J22" s="1"/>
  <c r="M22"/>
  <c r="P22"/>
  <c r="H23"/>
  <c r="I23"/>
  <c r="J23"/>
  <c r="M23"/>
  <c r="P23"/>
  <c r="H24"/>
  <c r="I24"/>
  <c r="J24" s="1"/>
  <c r="M24"/>
  <c r="P24"/>
  <c r="H25"/>
  <c r="I25"/>
  <c r="J25" s="1"/>
  <c r="M25"/>
  <c r="P25"/>
  <c r="H26"/>
  <c r="I26"/>
  <c r="J26" s="1"/>
  <c r="M26"/>
  <c r="P26"/>
  <c r="H27"/>
  <c r="I27"/>
  <c r="J27"/>
  <c r="M27"/>
  <c r="P27"/>
  <c r="H28"/>
  <c r="I28"/>
  <c r="J28" s="1"/>
  <c r="M28"/>
  <c r="P28"/>
  <c r="H29"/>
  <c r="I29"/>
  <c r="J29" s="1"/>
  <c r="M29"/>
  <c r="P29"/>
  <c r="H30"/>
  <c r="I30"/>
  <c r="J30" s="1"/>
  <c r="M30"/>
  <c r="P30"/>
  <c r="H31"/>
  <c r="I31"/>
  <c r="J31"/>
  <c r="M31"/>
  <c r="P31"/>
  <c r="H32"/>
  <c r="I32"/>
  <c r="J32" s="1"/>
  <c r="M32"/>
  <c r="P32"/>
  <c r="H33"/>
  <c r="I33"/>
  <c r="J33" s="1"/>
  <c r="M33"/>
  <c r="P33"/>
  <c r="H34"/>
  <c r="I34"/>
  <c r="J34" s="1"/>
  <c r="M34"/>
  <c r="P34"/>
  <c r="H35"/>
  <c r="I35"/>
  <c r="J35"/>
  <c r="M35"/>
  <c r="P35"/>
  <c r="H36"/>
  <c r="I36"/>
  <c r="J36" s="1"/>
  <c r="M36"/>
  <c r="P36"/>
  <c r="H37"/>
  <c r="I37"/>
  <c r="J37" s="1"/>
  <c r="M37"/>
  <c r="P37"/>
  <c r="H38"/>
  <c r="I38"/>
  <c r="J38" s="1"/>
  <c r="M38"/>
  <c r="P38"/>
  <c r="H39"/>
  <c r="I39"/>
  <c r="J39"/>
  <c r="M39"/>
  <c r="P39"/>
  <c r="H40"/>
  <c r="I40"/>
  <c r="J40" s="1"/>
  <c r="M40"/>
  <c r="P40"/>
  <c r="H41"/>
  <c r="I41"/>
  <c r="J41" s="1"/>
  <c r="M41"/>
  <c r="P41"/>
  <c r="H42"/>
  <c r="I42"/>
  <c r="J42" s="1"/>
  <c r="M42"/>
  <c r="P42"/>
  <c r="H43"/>
  <c r="I43"/>
  <c r="J43"/>
  <c r="M43"/>
  <c r="P43"/>
  <c r="H44"/>
  <c r="I44"/>
  <c r="J44" s="1"/>
  <c r="M44"/>
  <c r="P44"/>
  <c r="H45"/>
  <c r="I45"/>
  <c r="J45" s="1"/>
  <c r="M45"/>
  <c r="P45"/>
  <c r="H46"/>
  <c r="I46"/>
  <c r="J46" s="1"/>
  <c r="M46"/>
  <c r="P46"/>
  <c r="H47"/>
  <c r="I47"/>
  <c r="J47"/>
  <c r="M47"/>
  <c r="P47"/>
  <c r="H48"/>
  <c r="I48"/>
  <c r="J48" s="1"/>
  <c r="M48"/>
  <c r="P48"/>
  <c r="H49"/>
  <c r="I49"/>
  <c r="J49" s="1"/>
  <c r="M49"/>
  <c r="P49"/>
  <c r="H50"/>
  <c r="I50"/>
  <c r="J50" s="1"/>
  <c r="M50"/>
  <c r="P50"/>
  <c r="H51"/>
  <c r="I51"/>
  <c r="J51"/>
  <c r="M51"/>
  <c r="P51"/>
  <c r="H52"/>
  <c r="I52"/>
  <c r="J52" s="1"/>
  <c r="M52"/>
  <c r="P52"/>
  <c r="H53"/>
  <c r="I53"/>
  <c r="J53" s="1"/>
  <c r="M53"/>
  <c r="P53"/>
  <c r="H54"/>
  <c r="I54"/>
  <c r="J54" s="1"/>
  <c r="M54"/>
  <c r="P54"/>
  <c r="H55"/>
  <c r="I55"/>
  <c r="J55"/>
  <c r="M55"/>
  <c r="P55"/>
  <c r="H56"/>
  <c r="I56"/>
  <c r="J56" s="1"/>
  <c r="M56"/>
  <c r="P56"/>
  <c r="H57"/>
  <c r="I57"/>
  <c r="J57" s="1"/>
  <c r="M57"/>
  <c r="P57"/>
  <c r="H58"/>
  <c r="I58"/>
  <c r="J58" s="1"/>
  <c r="M58"/>
  <c r="P58"/>
  <c r="D59"/>
  <c r="E59"/>
  <c r="F59"/>
  <c r="G59"/>
  <c r="H59" s="1"/>
  <c r="K59"/>
  <c r="L59"/>
  <c r="N59"/>
  <c r="O59"/>
  <c r="I59" l="1"/>
  <c r="J59" s="1"/>
  <c r="G6" i="7" l="1"/>
  <c r="H6"/>
  <c r="J6"/>
  <c r="M6"/>
  <c r="G7"/>
  <c r="H7"/>
  <c r="J7"/>
  <c r="M7"/>
  <c r="G8"/>
  <c r="H8"/>
  <c r="J8"/>
  <c r="M8"/>
  <c r="G9"/>
  <c r="H9"/>
  <c r="J9"/>
  <c r="M9"/>
  <c r="G10"/>
  <c r="H10"/>
  <c r="J10"/>
  <c r="M10"/>
  <c r="G11"/>
  <c r="H11"/>
  <c r="J11"/>
  <c r="M11"/>
  <c r="G12"/>
  <c r="H12"/>
  <c r="J12"/>
  <c r="M12"/>
  <c r="G13"/>
  <c r="H13"/>
  <c r="J13"/>
  <c r="M13"/>
  <c r="G14"/>
  <c r="H14"/>
  <c r="J14"/>
  <c r="M14"/>
  <c r="G15"/>
  <c r="H15"/>
  <c r="J15"/>
  <c r="M15"/>
  <c r="G16"/>
  <c r="H16"/>
  <c r="J16"/>
  <c r="M16"/>
  <c r="G17"/>
  <c r="H17"/>
  <c r="J17"/>
  <c r="M17"/>
  <c r="G18"/>
  <c r="H18"/>
  <c r="J18"/>
  <c r="M18"/>
  <c r="G19"/>
  <c r="H19"/>
  <c r="J19"/>
  <c r="M19"/>
  <c r="G20"/>
  <c r="H20"/>
  <c r="J20"/>
  <c r="M20"/>
  <c r="G21"/>
  <c r="H21"/>
  <c r="J21"/>
  <c r="M21"/>
  <c r="G22"/>
  <c r="H22"/>
  <c r="J22"/>
  <c r="M22"/>
  <c r="G23"/>
  <c r="H23"/>
  <c r="J23"/>
  <c r="M23"/>
  <c r="G24"/>
  <c r="H24"/>
  <c r="J24"/>
  <c r="M24"/>
  <c r="G25"/>
  <c r="H25"/>
  <c r="J25"/>
  <c r="M25"/>
  <c r="G26"/>
  <c r="H26"/>
  <c r="J26"/>
  <c r="M26"/>
  <c r="G27"/>
  <c r="H27"/>
  <c r="J27"/>
  <c r="M27"/>
  <c r="G28"/>
  <c r="H28"/>
  <c r="J28"/>
  <c r="M28"/>
  <c r="G29"/>
  <c r="H29"/>
  <c r="J29"/>
  <c r="M29"/>
  <c r="G30"/>
  <c r="H30"/>
  <c r="J30"/>
  <c r="M30"/>
  <c r="G31"/>
  <c r="H31"/>
  <c r="J31"/>
  <c r="M31"/>
  <c r="G32"/>
  <c r="H32"/>
  <c r="J32"/>
  <c r="M32"/>
  <c r="G33"/>
  <c r="H33"/>
  <c r="J33"/>
  <c r="M33"/>
  <c r="G34"/>
  <c r="H34"/>
  <c r="I34"/>
  <c r="I61" s="1"/>
  <c r="J61" s="1"/>
  <c r="M34"/>
  <c r="G35"/>
  <c r="H35" s="1"/>
  <c r="J35"/>
  <c r="M35"/>
  <c r="G36"/>
  <c r="H36" s="1"/>
  <c r="J36"/>
  <c r="M36"/>
  <c r="G37"/>
  <c r="H37" s="1"/>
  <c r="J37"/>
  <c r="M37"/>
  <c r="G38"/>
  <c r="H38" s="1"/>
  <c r="J38"/>
  <c r="M38"/>
  <c r="G39"/>
  <c r="H39" s="1"/>
  <c r="J39"/>
  <c r="M39"/>
  <c r="G40"/>
  <c r="H40" s="1"/>
  <c r="J40"/>
  <c r="M40"/>
  <c r="G41"/>
  <c r="H41" s="1"/>
  <c r="J41"/>
  <c r="M41"/>
  <c r="G42"/>
  <c r="H42" s="1"/>
  <c r="J42"/>
  <c r="M42"/>
  <c r="G43"/>
  <c r="H43" s="1"/>
  <c r="I43"/>
  <c r="J43" s="1"/>
  <c r="M43"/>
  <c r="G44"/>
  <c r="H44" s="1"/>
  <c r="I44"/>
  <c r="J44"/>
  <c r="M44"/>
  <c r="G45"/>
  <c r="H45" s="1"/>
  <c r="J45"/>
  <c r="M45"/>
  <c r="G46"/>
  <c r="H46" s="1"/>
  <c r="J46"/>
  <c r="M46"/>
  <c r="G47"/>
  <c r="H47" s="1"/>
  <c r="J47"/>
  <c r="M47"/>
  <c r="G48"/>
  <c r="H48" s="1"/>
  <c r="J48"/>
  <c r="M48"/>
  <c r="G49"/>
  <c r="H49" s="1"/>
  <c r="J49"/>
  <c r="M49"/>
  <c r="G50"/>
  <c r="H50" s="1"/>
  <c r="J50"/>
  <c r="M50"/>
  <c r="G51"/>
  <c r="H51" s="1"/>
  <c r="J51"/>
  <c r="M51"/>
  <c r="G52"/>
  <c r="H52" s="1"/>
  <c r="J52"/>
  <c r="M52"/>
  <c r="G53"/>
  <c r="H53" s="1"/>
  <c r="J53"/>
  <c r="M53"/>
  <c r="G54"/>
  <c r="H54" s="1"/>
  <c r="J54"/>
  <c r="M54"/>
  <c r="G55"/>
  <c r="H55" s="1"/>
  <c r="J55"/>
  <c r="M55"/>
  <c r="G56"/>
  <c r="H56" s="1"/>
  <c r="J56"/>
  <c r="M56"/>
  <c r="G57"/>
  <c r="H57" s="1"/>
  <c r="J57"/>
  <c r="M57"/>
  <c r="G58"/>
  <c r="H58" s="1"/>
  <c r="J58"/>
  <c r="M58"/>
  <c r="G59"/>
  <c r="H59" s="1"/>
  <c r="J59"/>
  <c r="M59"/>
  <c r="G60"/>
  <c r="H60" s="1"/>
  <c r="J60"/>
  <c r="M60"/>
  <c r="D61"/>
  <c r="E61"/>
  <c r="F61"/>
  <c r="K61"/>
  <c r="M61" s="1"/>
  <c r="L61"/>
  <c r="G61" l="1"/>
  <c r="H61" s="1"/>
  <c r="J34"/>
  <c r="F4" i="6" l="1"/>
  <c r="I4"/>
  <c r="J4"/>
  <c r="K4" s="1"/>
  <c r="M4"/>
  <c r="F5"/>
  <c r="I5"/>
  <c r="J5"/>
  <c r="K5" s="1"/>
  <c r="M5"/>
  <c r="F6"/>
  <c r="I6"/>
  <c r="J6"/>
  <c r="K6"/>
  <c r="M6"/>
  <c r="F7"/>
  <c r="I7"/>
  <c r="J7"/>
  <c r="K7" s="1"/>
  <c r="M7"/>
  <c r="F8"/>
  <c r="I8"/>
  <c r="J8"/>
  <c r="K8" s="1"/>
  <c r="M8"/>
  <c r="F9"/>
  <c r="I9"/>
  <c r="J9"/>
  <c r="K9" s="1"/>
  <c r="M9"/>
  <c r="F10"/>
  <c r="J10"/>
  <c r="K10" s="1"/>
  <c r="M10"/>
  <c r="F11"/>
  <c r="I11"/>
  <c r="J11"/>
  <c r="K11"/>
  <c r="M11"/>
  <c r="F12"/>
  <c r="I12"/>
  <c r="J12"/>
  <c r="K12"/>
  <c r="M12"/>
  <c r="F13"/>
  <c r="I13"/>
  <c r="J13"/>
  <c r="K13" s="1"/>
  <c r="M13"/>
  <c r="F14"/>
  <c r="I14"/>
  <c r="J14"/>
  <c r="K14" s="1"/>
  <c r="M14"/>
  <c r="F15"/>
  <c r="I15"/>
  <c r="J15"/>
  <c r="K15"/>
  <c r="M15"/>
  <c r="F16"/>
  <c r="I16"/>
  <c r="J16"/>
  <c r="K16"/>
  <c r="M16"/>
  <c r="F17"/>
  <c r="I17"/>
  <c r="J17"/>
  <c r="K17" s="1"/>
  <c r="M17"/>
  <c r="F18"/>
  <c r="I18"/>
  <c r="J18"/>
  <c r="K18" s="1"/>
  <c r="M18"/>
  <c r="F19"/>
  <c r="I19"/>
  <c r="J19"/>
  <c r="K19"/>
  <c r="M19"/>
  <c r="F20"/>
  <c r="I20"/>
  <c r="J20"/>
  <c r="K20"/>
  <c r="M20"/>
  <c r="F21"/>
  <c r="I21"/>
  <c r="J21"/>
  <c r="K21" s="1"/>
  <c r="M21"/>
  <c r="F22"/>
  <c r="I22"/>
  <c r="J22"/>
  <c r="K22" s="1"/>
  <c r="M22"/>
  <c r="F23"/>
  <c r="I23"/>
  <c r="J23"/>
  <c r="K23"/>
  <c r="M23"/>
  <c r="F24"/>
  <c r="I24"/>
  <c r="J24"/>
  <c r="K24"/>
  <c r="M24"/>
  <c r="F25"/>
  <c r="I25"/>
  <c r="J25"/>
  <c r="K25" s="1"/>
  <c r="M25"/>
  <c r="F26"/>
  <c r="I26"/>
  <c r="J26"/>
  <c r="K26" s="1"/>
  <c r="M26"/>
  <c r="F27"/>
  <c r="I27"/>
  <c r="J27"/>
  <c r="K27"/>
  <c r="M27"/>
  <c r="F28"/>
  <c r="I28"/>
  <c r="J28"/>
  <c r="F29"/>
  <c r="I29"/>
  <c r="J29"/>
  <c r="K29"/>
  <c r="M29"/>
  <c r="F30"/>
  <c r="I30"/>
  <c r="J30"/>
  <c r="K30"/>
  <c r="M30"/>
  <c r="F31"/>
  <c r="I31"/>
  <c r="J31"/>
  <c r="K31" s="1"/>
  <c r="M31"/>
  <c r="F32"/>
  <c r="I32"/>
  <c r="J32"/>
  <c r="K32" s="1"/>
  <c r="M32"/>
  <c r="F33"/>
  <c r="I33"/>
  <c r="J33"/>
  <c r="K33"/>
  <c r="M33"/>
  <c r="F34"/>
  <c r="I34"/>
  <c r="J34"/>
  <c r="K34"/>
  <c r="M34"/>
  <c r="F35"/>
  <c r="I35"/>
  <c r="J35"/>
  <c r="K35" s="1"/>
  <c r="M35"/>
  <c r="F36"/>
  <c r="I36"/>
  <c r="J36"/>
  <c r="K36" s="1"/>
  <c r="M36"/>
  <c r="F37"/>
  <c r="I37"/>
  <c r="J37"/>
  <c r="K37"/>
  <c r="M37"/>
  <c r="F38"/>
  <c r="I38"/>
  <c r="J38"/>
  <c r="K38"/>
  <c r="M38"/>
  <c r="F39"/>
  <c r="I39"/>
  <c r="J39"/>
  <c r="K39" s="1"/>
  <c r="M39"/>
  <c r="F40"/>
  <c r="I40"/>
  <c r="J40"/>
  <c r="K40" s="1"/>
  <c r="M40"/>
  <c r="F41"/>
  <c r="I41"/>
  <c r="J41"/>
  <c r="K41"/>
  <c r="M41"/>
  <c r="F42"/>
  <c r="I42"/>
  <c r="J42"/>
  <c r="K42"/>
  <c r="M42"/>
  <c r="F43"/>
  <c r="I43"/>
  <c r="J43"/>
  <c r="K43" s="1"/>
  <c r="M43"/>
  <c r="F44"/>
  <c r="I44"/>
  <c r="J44"/>
  <c r="K44" s="1"/>
  <c r="M44"/>
  <c r="F45"/>
  <c r="I45"/>
  <c r="J45"/>
  <c r="K45"/>
  <c r="M45"/>
  <c r="F46"/>
  <c r="I46"/>
  <c r="J46"/>
  <c r="K46"/>
  <c r="M46"/>
  <c r="F47"/>
  <c r="I47"/>
  <c r="J47"/>
  <c r="K47" s="1"/>
  <c r="M47"/>
  <c r="F48"/>
  <c r="I48"/>
  <c r="J48"/>
  <c r="K48" s="1"/>
  <c r="M48"/>
  <c r="F49"/>
  <c r="I49"/>
  <c r="J49"/>
  <c r="K49"/>
  <c r="M49"/>
  <c r="F50"/>
  <c r="I50"/>
  <c r="J50"/>
  <c r="K50"/>
  <c r="M50"/>
  <c r="F51"/>
  <c r="I51"/>
  <c r="J51"/>
  <c r="K51" s="1"/>
  <c r="M51"/>
  <c r="F52"/>
  <c r="I52"/>
  <c r="J52"/>
  <c r="K52" s="1"/>
  <c r="M52"/>
  <c r="F53"/>
  <c r="I53"/>
  <c r="J53"/>
  <c r="K53"/>
  <c r="M53"/>
  <c r="F54"/>
  <c r="I54"/>
  <c r="J54"/>
  <c r="K54"/>
  <c r="M54"/>
  <c r="F55"/>
  <c r="I55"/>
  <c r="J55"/>
  <c r="K55" s="1"/>
  <c r="M55"/>
  <c r="F56"/>
  <c r="I56"/>
  <c r="J56"/>
  <c r="K56" s="1"/>
  <c r="M56"/>
  <c r="F57"/>
  <c r="I57"/>
  <c r="J57"/>
  <c r="K57"/>
  <c r="M57"/>
  <c r="F58"/>
  <c r="I58"/>
  <c r="J58"/>
  <c r="K58"/>
  <c r="M58"/>
  <c r="D59"/>
  <c r="E59"/>
  <c r="F59"/>
  <c r="G59"/>
  <c r="H59"/>
  <c r="I59"/>
  <c r="J59"/>
  <c r="K59" s="1"/>
  <c r="L59"/>
  <c r="M59"/>
  <c r="N59"/>
  <c r="O59"/>
  <c r="E4" i="5" l="1"/>
  <c r="E59" s="1"/>
  <c r="I59" s="1"/>
  <c r="I4"/>
  <c r="J4"/>
  <c r="K4"/>
  <c r="O4"/>
  <c r="P4"/>
  <c r="E5"/>
  <c r="I5"/>
  <c r="J5"/>
  <c r="K5" s="1"/>
  <c r="O5"/>
  <c r="P5"/>
  <c r="E6"/>
  <c r="I6"/>
  <c r="J6"/>
  <c r="K6"/>
  <c r="O6"/>
  <c r="P6"/>
  <c r="E7"/>
  <c r="I7"/>
  <c r="J7"/>
  <c r="K7" s="1"/>
  <c r="O7"/>
  <c r="P7"/>
  <c r="E8"/>
  <c r="I8"/>
  <c r="J8"/>
  <c r="K8"/>
  <c r="O8"/>
  <c r="P8"/>
  <c r="E9"/>
  <c r="I9"/>
  <c r="J9"/>
  <c r="K9" s="1"/>
  <c r="O9"/>
  <c r="P9"/>
  <c r="E10"/>
  <c r="I10"/>
  <c r="J10"/>
  <c r="K10"/>
  <c r="O10"/>
  <c r="P10"/>
  <c r="E11"/>
  <c r="I11"/>
  <c r="J11"/>
  <c r="K11" s="1"/>
  <c r="O11"/>
  <c r="P11"/>
  <c r="E12"/>
  <c r="I12"/>
  <c r="J12"/>
  <c r="K12"/>
  <c r="O12"/>
  <c r="P12"/>
  <c r="E13"/>
  <c r="I13"/>
  <c r="J13"/>
  <c r="K13" s="1"/>
  <c r="O13"/>
  <c r="P13"/>
  <c r="E14"/>
  <c r="I14"/>
  <c r="J14"/>
  <c r="K14"/>
  <c r="O14"/>
  <c r="P14"/>
  <c r="E15"/>
  <c r="I15"/>
  <c r="J15"/>
  <c r="K15" s="1"/>
  <c r="O15"/>
  <c r="P15"/>
  <c r="E16"/>
  <c r="I16"/>
  <c r="J16"/>
  <c r="K16"/>
  <c r="O16"/>
  <c r="P16"/>
  <c r="E17"/>
  <c r="I17"/>
  <c r="J17"/>
  <c r="K17" s="1"/>
  <c r="O17"/>
  <c r="P17"/>
  <c r="E18"/>
  <c r="I18"/>
  <c r="J18"/>
  <c r="K18"/>
  <c r="O18"/>
  <c r="P18"/>
  <c r="E19"/>
  <c r="I19"/>
  <c r="J19"/>
  <c r="K19" s="1"/>
  <c r="O19"/>
  <c r="P19"/>
  <c r="E20"/>
  <c r="I20"/>
  <c r="J20"/>
  <c r="K20"/>
  <c r="O20"/>
  <c r="P20"/>
  <c r="E21"/>
  <c r="I21"/>
  <c r="J21"/>
  <c r="K21" s="1"/>
  <c r="O21"/>
  <c r="P21"/>
  <c r="E22"/>
  <c r="I22"/>
  <c r="J22"/>
  <c r="K22"/>
  <c r="O22"/>
  <c r="P22"/>
  <c r="E23"/>
  <c r="I23"/>
  <c r="J23"/>
  <c r="K23" s="1"/>
  <c r="O23"/>
  <c r="P23"/>
  <c r="E24"/>
  <c r="I24"/>
  <c r="J24"/>
  <c r="K24"/>
  <c r="O24"/>
  <c r="P24"/>
  <c r="E25"/>
  <c r="I25"/>
  <c r="J25"/>
  <c r="K25" s="1"/>
  <c r="O25"/>
  <c r="P25"/>
  <c r="E26"/>
  <c r="I26"/>
  <c r="J26"/>
  <c r="K26"/>
  <c r="O26"/>
  <c r="P26"/>
  <c r="E27"/>
  <c r="I27"/>
  <c r="J27"/>
  <c r="K27" s="1"/>
  <c r="O27"/>
  <c r="P27"/>
  <c r="E28"/>
  <c r="I28"/>
  <c r="J28"/>
  <c r="K28"/>
  <c r="O28"/>
  <c r="P28"/>
  <c r="E29"/>
  <c r="I29"/>
  <c r="J29"/>
  <c r="K29" s="1"/>
  <c r="O29"/>
  <c r="P29"/>
  <c r="E30"/>
  <c r="I30"/>
  <c r="J30"/>
  <c r="K30"/>
  <c r="O30"/>
  <c r="P30"/>
  <c r="E31"/>
  <c r="I31"/>
  <c r="J31"/>
  <c r="K31" s="1"/>
  <c r="O31"/>
  <c r="P31"/>
  <c r="E32"/>
  <c r="I32"/>
  <c r="J32"/>
  <c r="K32"/>
  <c r="O32"/>
  <c r="P32"/>
  <c r="E33"/>
  <c r="I33"/>
  <c r="J33"/>
  <c r="K33" s="1"/>
  <c r="O33"/>
  <c r="P33"/>
  <c r="E34"/>
  <c r="I34"/>
  <c r="J34"/>
  <c r="K34"/>
  <c r="O34"/>
  <c r="P34"/>
  <c r="E35"/>
  <c r="I35"/>
  <c r="J35"/>
  <c r="K35" s="1"/>
  <c r="O35"/>
  <c r="P35"/>
  <c r="E36"/>
  <c r="I36"/>
  <c r="J36"/>
  <c r="K36"/>
  <c r="O36"/>
  <c r="P36"/>
  <c r="E37"/>
  <c r="I37"/>
  <c r="J37"/>
  <c r="K37" s="1"/>
  <c r="O37"/>
  <c r="P37"/>
  <c r="E38"/>
  <c r="I38"/>
  <c r="J38"/>
  <c r="K38"/>
  <c r="O38"/>
  <c r="P38"/>
  <c r="E39"/>
  <c r="I39"/>
  <c r="J39"/>
  <c r="K39" s="1"/>
  <c r="O39"/>
  <c r="P39"/>
  <c r="E40"/>
  <c r="I40"/>
  <c r="J40"/>
  <c r="K40"/>
  <c r="O40"/>
  <c r="P40"/>
  <c r="E41"/>
  <c r="I41"/>
  <c r="J41"/>
  <c r="K41" s="1"/>
  <c r="O41"/>
  <c r="P41"/>
  <c r="E42"/>
  <c r="I42"/>
  <c r="J42"/>
  <c r="K42"/>
  <c r="O42"/>
  <c r="P42"/>
  <c r="E43"/>
  <c r="I43"/>
  <c r="J43"/>
  <c r="K43" s="1"/>
  <c r="O43"/>
  <c r="P43"/>
  <c r="E44"/>
  <c r="I44"/>
  <c r="J44"/>
  <c r="K44"/>
  <c r="O44"/>
  <c r="P44"/>
  <c r="E45"/>
  <c r="I45"/>
  <c r="J45"/>
  <c r="K45" s="1"/>
  <c r="O45"/>
  <c r="P45"/>
  <c r="E46"/>
  <c r="I46"/>
  <c r="J46"/>
  <c r="K46"/>
  <c r="O46"/>
  <c r="P46"/>
  <c r="E47"/>
  <c r="I47"/>
  <c r="J47"/>
  <c r="K47" s="1"/>
  <c r="O47"/>
  <c r="P47"/>
  <c r="E48"/>
  <c r="I48"/>
  <c r="J48"/>
  <c r="K48"/>
  <c r="O48"/>
  <c r="P48"/>
  <c r="E49"/>
  <c r="I49"/>
  <c r="J49"/>
  <c r="K49" s="1"/>
  <c r="O49"/>
  <c r="P49"/>
  <c r="E50"/>
  <c r="I50"/>
  <c r="J50"/>
  <c r="K50"/>
  <c r="O50"/>
  <c r="P50"/>
  <c r="E51"/>
  <c r="I51"/>
  <c r="J51"/>
  <c r="K51" s="1"/>
  <c r="O51"/>
  <c r="P51"/>
  <c r="E52"/>
  <c r="I52"/>
  <c r="J52"/>
  <c r="K52"/>
  <c r="O52"/>
  <c r="P52"/>
  <c r="E53"/>
  <c r="I53"/>
  <c r="J53"/>
  <c r="K53" s="1"/>
  <c r="O53"/>
  <c r="P53"/>
  <c r="E54"/>
  <c r="I54"/>
  <c r="J54"/>
  <c r="K54"/>
  <c r="O54"/>
  <c r="P54"/>
  <c r="E55"/>
  <c r="I55"/>
  <c r="J55"/>
  <c r="K55" s="1"/>
  <c r="O55"/>
  <c r="P55"/>
  <c r="E56"/>
  <c r="I56"/>
  <c r="J56"/>
  <c r="K56"/>
  <c r="O56"/>
  <c r="P56"/>
  <c r="E57"/>
  <c r="I57"/>
  <c r="J57"/>
  <c r="K57" s="1"/>
  <c r="O57"/>
  <c r="P57"/>
  <c r="E58"/>
  <c r="I58"/>
  <c r="J58"/>
  <c r="K58"/>
  <c r="O58"/>
  <c r="P58"/>
  <c r="D59"/>
  <c r="F59"/>
  <c r="G59"/>
  <c r="H59"/>
  <c r="J59"/>
  <c r="K59" s="1"/>
  <c r="M59"/>
  <c r="N59"/>
  <c r="O59"/>
  <c r="P59"/>
  <c r="H4" i="4" l="1"/>
  <c r="I4"/>
  <c r="L4"/>
  <c r="L59" s="1"/>
  <c r="H5"/>
  <c r="I5" s="1"/>
  <c r="L5"/>
  <c r="H6"/>
  <c r="I6" s="1"/>
  <c r="L6"/>
  <c r="H7"/>
  <c r="I7" s="1"/>
  <c r="L7"/>
  <c r="H8"/>
  <c r="I8"/>
  <c r="L8"/>
  <c r="H9"/>
  <c r="I9" s="1"/>
  <c r="L9"/>
  <c r="H10"/>
  <c r="I10" s="1"/>
  <c r="L10"/>
  <c r="H11"/>
  <c r="I11" s="1"/>
  <c r="L11"/>
  <c r="H12"/>
  <c r="I12"/>
  <c r="L12"/>
  <c r="H13"/>
  <c r="I13" s="1"/>
  <c r="L13"/>
  <c r="H14"/>
  <c r="I14" s="1"/>
  <c r="L14"/>
  <c r="H15"/>
  <c r="I15" s="1"/>
  <c r="L15"/>
  <c r="H16"/>
  <c r="I16"/>
  <c r="L16"/>
  <c r="H17"/>
  <c r="I17" s="1"/>
  <c r="L17"/>
  <c r="H18"/>
  <c r="I18" s="1"/>
  <c r="L18"/>
  <c r="H19"/>
  <c r="I19" s="1"/>
  <c r="L19"/>
  <c r="H20"/>
  <c r="I20"/>
  <c r="L20"/>
  <c r="H21"/>
  <c r="I21" s="1"/>
  <c r="L21"/>
  <c r="H22"/>
  <c r="I22" s="1"/>
  <c r="L22"/>
  <c r="H23"/>
  <c r="I23" s="1"/>
  <c r="L23"/>
  <c r="H24"/>
  <c r="I24"/>
  <c r="L24"/>
  <c r="H25"/>
  <c r="I25" s="1"/>
  <c r="L25"/>
  <c r="H26"/>
  <c r="I26" s="1"/>
  <c r="L26"/>
  <c r="H27"/>
  <c r="I27" s="1"/>
  <c r="L27"/>
  <c r="H28"/>
  <c r="I28"/>
  <c r="L28"/>
  <c r="H29"/>
  <c r="I29" s="1"/>
  <c r="L29"/>
  <c r="H30"/>
  <c r="I30" s="1"/>
  <c r="L30"/>
  <c r="H31"/>
  <c r="I31" s="1"/>
  <c r="L31"/>
  <c r="H32"/>
  <c r="I32"/>
  <c r="L32"/>
  <c r="H33"/>
  <c r="I33" s="1"/>
  <c r="L33"/>
  <c r="H34"/>
  <c r="I34" s="1"/>
  <c r="L34"/>
  <c r="H35"/>
  <c r="I35" s="1"/>
  <c r="L35"/>
  <c r="H36"/>
  <c r="I36"/>
  <c r="L36"/>
  <c r="H37"/>
  <c r="I37" s="1"/>
  <c r="L37"/>
  <c r="H38"/>
  <c r="I38" s="1"/>
  <c r="L38"/>
  <c r="H39"/>
  <c r="I39" s="1"/>
  <c r="L39"/>
  <c r="H40"/>
  <c r="I40"/>
  <c r="L40"/>
  <c r="H41"/>
  <c r="I41" s="1"/>
  <c r="L41"/>
  <c r="H42"/>
  <c r="I42" s="1"/>
  <c r="L42"/>
  <c r="H43"/>
  <c r="I43" s="1"/>
  <c r="L43"/>
  <c r="H44"/>
  <c r="I44"/>
  <c r="L44"/>
  <c r="H45"/>
  <c r="I45" s="1"/>
  <c r="L45"/>
  <c r="H46"/>
  <c r="I46" s="1"/>
  <c r="L46"/>
  <c r="H47"/>
  <c r="I47" s="1"/>
  <c r="L47"/>
  <c r="H48"/>
  <c r="I48"/>
  <c r="L48"/>
  <c r="H49"/>
  <c r="I49" s="1"/>
  <c r="L49"/>
  <c r="H50"/>
  <c r="I50" s="1"/>
  <c r="L50"/>
  <c r="H51"/>
  <c r="I51" s="1"/>
  <c r="L51"/>
  <c r="H52"/>
  <c r="I52"/>
  <c r="L52"/>
  <c r="H53"/>
  <c r="I53" s="1"/>
  <c r="L53"/>
  <c r="H54"/>
  <c r="I54" s="1"/>
  <c r="L54"/>
  <c r="H55"/>
  <c r="I55" s="1"/>
  <c r="L55"/>
  <c r="H56"/>
  <c r="I56"/>
  <c r="L56"/>
  <c r="H57"/>
  <c r="I57" s="1"/>
  <c r="L57"/>
  <c r="H58"/>
  <c r="I58" s="1"/>
  <c r="L58"/>
  <c r="D59"/>
  <c r="E59"/>
  <c r="F59"/>
  <c r="G59"/>
  <c r="H59"/>
  <c r="I59" s="1"/>
  <c r="K59"/>
</calcChain>
</file>

<file path=xl/sharedStrings.xml><?xml version="1.0" encoding="utf-8"?>
<sst xmlns="http://schemas.openxmlformats.org/spreadsheetml/2006/main" count="539" uniqueCount="178">
  <si>
    <t>Şube Müdürü</t>
  </si>
  <si>
    <t>Arşiv Hizmetleri</t>
  </si>
  <si>
    <t>Veysi YARĞIN</t>
  </si>
  <si>
    <t xml:space="preserve"> </t>
  </si>
  <si>
    <t>TOPLAM</t>
  </si>
  <si>
    <t>1,2 yok</t>
  </si>
  <si>
    <t>2.yok</t>
  </si>
  <si>
    <t>YENİCE</t>
  </si>
  <si>
    <t>1 ve 2. yok</t>
  </si>
  <si>
    <t>LAPSEKİ</t>
  </si>
  <si>
    <t>1 yok</t>
  </si>
  <si>
    <t>1. ve 2.yok</t>
  </si>
  <si>
    <t>GÖKÇEADA</t>
  </si>
  <si>
    <t>GELİBOLU</t>
  </si>
  <si>
    <t>2 yok</t>
  </si>
  <si>
    <t xml:space="preserve"> 1. yok</t>
  </si>
  <si>
    <t>EZİNE</t>
  </si>
  <si>
    <t>ECEABAT</t>
  </si>
  <si>
    <t xml:space="preserve">ÇAN </t>
  </si>
  <si>
    <t xml:space="preserve"> 2. yok</t>
  </si>
  <si>
    <t>BOZCAADA</t>
  </si>
  <si>
    <t>BİGA</t>
  </si>
  <si>
    <t>BAYRAMİÇ</t>
  </si>
  <si>
    <t>AYVACIK</t>
  </si>
  <si>
    <t>ÇANAKKALE</t>
  </si>
  <si>
    <t>SUSURLUK</t>
  </si>
  <si>
    <t>SINDIRGI</t>
  </si>
  <si>
    <t>SAVAŞTEPE</t>
  </si>
  <si>
    <t>MARMARA</t>
  </si>
  <si>
    <t>MANYAS</t>
  </si>
  <si>
    <t>KEPSUT</t>
  </si>
  <si>
    <t>İVRİNDİ</t>
  </si>
  <si>
    <t>HAVRAN</t>
  </si>
  <si>
    <t>GÖNEN</t>
  </si>
  <si>
    <t>GÖMEÇ</t>
  </si>
  <si>
    <t>ERDEK</t>
  </si>
  <si>
    <t>EDREMİT</t>
  </si>
  <si>
    <t>DURSUNBEY</t>
  </si>
  <si>
    <t>sehven 1 yazılmış.</t>
  </si>
  <si>
    <t>BURHANİYE</t>
  </si>
  <si>
    <t>BİGADİÇ</t>
  </si>
  <si>
    <t xml:space="preserve"> 2.yok</t>
  </si>
  <si>
    <t>BANDIRMA</t>
  </si>
  <si>
    <t>BALYA</t>
  </si>
  <si>
    <t>AYVALIK</t>
  </si>
  <si>
    <t>ALTIEYLÜL</t>
  </si>
  <si>
    <t>KARESİ</t>
  </si>
  <si>
    <t>BALIKESİR</t>
  </si>
  <si>
    <t>TERMAL</t>
  </si>
  <si>
    <t>ÇİFTLİKKÖY</t>
  </si>
  <si>
    <t>ÇINARCIK</t>
  </si>
  <si>
    <t>ARMUTLU</t>
  </si>
  <si>
    <t>ALTINOVA</t>
  </si>
  <si>
    <t>YALOVA</t>
  </si>
  <si>
    <t xml:space="preserve">        YALOVA</t>
  </si>
  <si>
    <t>YENİŞEHİR</t>
  </si>
  <si>
    <t>ORHANGAZİ</t>
  </si>
  <si>
    <t>ORHANELİ</t>
  </si>
  <si>
    <t>MUSTAFAKEMALPAŞA</t>
  </si>
  <si>
    <t>MUDANYA</t>
  </si>
  <si>
    <t>KESTEL</t>
  </si>
  <si>
    <t>KELES</t>
  </si>
  <si>
    <t>1  yok</t>
  </si>
  <si>
    <t>KARACABEY</t>
  </si>
  <si>
    <t>İZNİK</t>
  </si>
  <si>
    <t>İNEGÖL</t>
  </si>
  <si>
    <t>HARMANCIK</t>
  </si>
  <si>
    <t>GÜRSU</t>
  </si>
  <si>
    <t>GEMLİK</t>
  </si>
  <si>
    <t>1. yok</t>
  </si>
  <si>
    <t>BÜYÜKORHAN</t>
  </si>
  <si>
    <t>YILDIRIM</t>
  </si>
  <si>
    <t>NİLÜFER</t>
  </si>
  <si>
    <t>OSMANGAZİ</t>
  </si>
  <si>
    <t>BURSA</t>
  </si>
  <si>
    <t>ŞUBAT</t>
  </si>
  <si>
    <t>OCAK</t>
  </si>
  <si>
    <t>ARALIK</t>
  </si>
  <si>
    <t xml:space="preserve">
Bu ay Yapılan
L-G
</t>
  </si>
  <si>
    <t xml:space="preserve">
Ay sonu
genel
 toplamı
</t>
  </si>
  <si>
    <r>
      <t xml:space="preserve"> YAPILAN 
YEVMİYE 
SAYISI
ORANI 
</t>
    </r>
    <r>
      <rPr>
        <b/>
        <sz val="11"/>
        <color indexed="10"/>
        <rFont val="Arial"/>
        <family val="2"/>
        <charset val="162"/>
      </rPr>
      <t>(YÜZDE %)</t>
    </r>
  </si>
  <si>
    <t>TOPLAM 
YAPILAN
 YEVMİYE 
SAYISI</t>
  </si>
  <si>
    <r>
      <t>BU AY 
 YAPILAN
 YEVMİYE 
SAYISI</t>
    </r>
    <r>
      <rPr>
        <b/>
        <sz val="11"/>
        <color indexed="10"/>
        <rFont val="Arial"/>
        <family val="2"/>
        <charset val="162"/>
      </rPr>
      <t xml:space="preserve">
1-31 MAYIS
2020</t>
    </r>
  </si>
  <si>
    <r>
      <t xml:space="preserve"> GEÇEN 
AYLAR
YAPILAN
YEVMİYE
 SAYISI 
</t>
    </r>
    <r>
      <rPr>
        <b/>
        <sz val="11"/>
        <color indexed="10"/>
        <rFont val="Arial"/>
        <family val="2"/>
        <charset val="162"/>
      </rPr>
      <t>TOPLAM</t>
    </r>
  </si>
  <si>
    <r>
      <t xml:space="preserve"> MEVCUT
PERSONEL
 SAYISI
</t>
    </r>
    <r>
      <rPr>
        <b/>
        <sz val="11"/>
        <color indexed="10"/>
        <rFont val="Arial"/>
        <family val="2"/>
        <charset val="162"/>
      </rPr>
      <t xml:space="preserve"> </t>
    </r>
  </si>
  <si>
    <r>
      <t xml:space="preserve">TOPLAM 
YEVMİYE 
SAYISI
</t>
    </r>
    <r>
      <rPr>
        <b/>
        <sz val="11"/>
        <color indexed="10"/>
        <rFont val="Arial"/>
        <family val="2"/>
        <charset val="162"/>
      </rPr>
      <t xml:space="preserve"> (KURULUŞ-02.07.2017) </t>
    </r>
  </si>
  <si>
    <t>AYIKLAMA</t>
  </si>
  <si>
    <t>AÇIKLAMA</t>
  </si>
  <si>
    <t>AYIKLAMA VE TASNİF FAALİYETİ</t>
  </si>
  <si>
    <t>MÜDÜRLÜK
ADI</t>
  </si>
  <si>
    <t>İL</t>
  </si>
  <si>
    <t>SIRA NO</t>
  </si>
  <si>
    <t xml:space="preserve"> BURSA TAPU VE KADASTRO IV.BÖLGE MÜDÜRLÜĞÜ
TAPU MÜDÜRLÜKLERİ AYIKLAMA VE TASNİF İŞLERİ  TAKİP RAPORU  (31 Mayıs 2020 İtibariyle)    </t>
  </si>
  <si>
    <t xml:space="preserve">   YALOVA</t>
  </si>
  <si>
    <t xml:space="preserve"> 
Bu ay 
Yapılan
M-G
</t>
  </si>
  <si>
    <t xml:space="preserve">TÜM
PARSEL TOPLAMI
</t>
  </si>
  <si>
    <t xml:space="preserve">Yapılmayan
Ay sonu
genel
 toplamı
</t>
  </si>
  <si>
    <t xml:space="preserve">Yapılan
Ay sonu
genel
 toplamı
</t>
  </si>
  <si>
    <r>
      <t xml:space="preserve">YAPILAN 
PARSEL
SAYISI
 ORANI
</t>
    </r>
    <r>
      <rPr>
        <b/>
        <sz val="11"/>
        <color indexed="10"/>
        <rFont val="Arial"/>
        <family val="2"/>
        <charset val="162"/>
      </rPr>
      <t>(YÜZDE %)</t>
    </r>
  </si>
  <si>
    <r>
      <t xml:space="preserve">
TOPLAM
YAPILAN
  AKTİF 
PARSEL
SAYISI
</t>
    </r>
    <r>
      <rPr>
        <b/>
        <sz val="11"/>
        <rFont val="Arial"/>
        <family val="2"/>
        <charset val="162"/>
      </rPr>
      <t xml:space="preserve">
</t>
    </r>
    <r>
      <rPr>
        <b/>
        <sz val="11"/>
        <color indexed="10"/>
        <rFont val="Arial"/>
        <family val="2"/>
        <charset val="162"/>
      </rPr>
      <t xml:space="preserve"> </t>
    </r>
  </si>
  <si>
    <r>
      <t xml:space="preserve">BU AY
KİŞİ
BAŞINA
DÜŞEN
PARSEL
SAYISI
</t>
    </r>
    <r>
      <rPr>
        <b/>
        <sz val="11"/>
        <color indexed="10"/>
        <rFont val="Arial"/>
        <family val="2"/>
        <charset val="162"/>
      </rPr>
      <t>1-31 Aralık
2019</t>
    </r>
  </si>
  <si>
    <r>
      <t xml:space="preserve">BU AY
YAPILAN
 AKTİF 
PARSEL
SAYISI
</t>
    </r>
    <r>
      <rPr>
        <b/>
        <sz val="11"/>
        <color indexed="10"/>
        <rFont val="Arial"/>
        <family val="2"/>
        <charset val="162"/>
      </rPr>
      <t>1-31 Mayıs
2020</t>
    </r>
  </si>
  <si>
    <r>
      <t xml:space="preserve">GEÇEN
AYLAR
YAPILAN 
AKTİF 
PARSEL
SAYISI
</t>
    </r>
    <r>
      <rPr>
        <b/>
        <sz val="11"/>
        <color indexed="10"/>
        <rFont val="Arial"/>
        <family val="2"/>
        <charset val="162"/>
      </rPr>
      <t>TOPLAM</t>
    </r>
  </si>
  <si>
    <r>
      <t xml:space="preserve">TOPLAM
 AKTİF
PARSEL
SAYISI
</t>
    </r>
    <r>
      <rPr>
        <b/>
        <sz val="11"/>
        <color indexed="10"/>
        <rFont val="Arial"/>
        <family val="2"/>
        <charset val="162"/>
      </rPr>
      <t xml:space="preserve"> </t>
    </r>
  </si>
  <si>
    <r>
      <t xml:space="preserve"> ÇALIŞMA
DEVAM
 EDEN
MÜDÜRLÜKLER
MEVCUT
PERSONEL
 SAYISI
</t>
    </r>
    <r>
      <rPr>
        <b/>
        <sz val="11"/>
        <color indexed="10"/>
        <rFont val="Arial"/>
        <family val="2"/>
        <charset val="162"/>
      </rPr>
      <t xml:space="preserve"> </t>
    </r>
  </si>
  <si>
    <t xml:space="preserve">ENTEGRASYON </t>
  </si>
  <si>
    <t>KÜTÜK VE TAKBİS KARŞILAŞTIRMALARI FAALİYETİ</t>
  </si>
  <si>
    <t xml:space="preserve"> TAPU MÜDÜRLÜKLERİ  KÜTÜK-TAKBİS KARŞILAŞTIRMASI (ENTEGRASYON) TAKİP RAPORU
 (31 Mayıs 2020 İtibariyle)    </t>
  </si>
  <si>
    <t>Şube Müdürlüğü</t>
  </si>
  <si>
    <t>onayllara göre 170 cilt yazıldı.</t>
  </si>
  <si>
    <t>tarama ve onaylama bitmiş.</t>
  </si>
  <si>
    <t>resmi senetler taralı 
ve sisterme aktarılmıştır.</t>
  </si>
  <si>
    <t xml:space="preserve">     YALOVA</t>
  </si>
  <si>
    <t>sistem pilot müd.resmi senet sayısını vermiyor.ortalama alındı.</t>
  </si>
  <si>
    <t>pilot:445 cilt onaylandı.</t>
  </si>
  <si>
    <t>39 cilt onaylandı.</t>
  </si>
  <si>
    <t>pilot:370 cilt onaylandı.</t>
  </si>
  <si>
    <t>pilot:1742 cilt onaylandı.</t>
  </si>
  <si>
    <t>pilot:2522 cilt onaylandı.</t>
  </si>
  <si>
    <t>pilot:4322 cilt onaylandı.</t>
  </si>
  <si>
    <t>TOPLAM 
 TAKBİSTE
ONAYLANMAYAN
RESMİ SENET
SAYISI
(Takbis)</t>
  </si>
  <si>
    <t>TOPLAM 
 TAKBİSTE
ONAYLANAN
RESMİ SENET
SAYISI
(Takbis)</t>
  </si>
  <si>
    <r>
      <rPr>
        <b/>
        <sz val="11"/>
        <rFont val="Arial"/>
        <family val="2"/>
        <charset val="162"/>
      </rPr>
      <t xml:space="preserve"> TOPLAM 
TAKBİS'E
AKTARILAN
CİLT
 SAYISI
ORANI </t>
    </r>
    <r>
      <rPr>
        <b/>
        <sz val="10"/>
        <rFont val="Arial"/>
        <family val="2"/>
        <charset val="162"/>
      </rPr>
      <t xml:space="preserve">
</t>
    </r>
    <r>
      <rPr>
        <b/>
        <sz val="10"/>
        <color indexed="10"/>
        <rFont val="Arial"/>
        <family val="2"/>
        <charset val="162"/>
      </rPr>
      <t>(YÜZDE %)</t>
    </r>
  </si>
  <si>
    <t>TOPLAM 
 TAKBİSE
AKTARILAN
CİLT
SAYISI
(Müd.bildirimi)</t>
  </si>
  <si>
    <r>
      <rPr>
        <b/>
        <sz val="11"/>
        <rFont val="Arial"/>
        <family val="2"/>
        <charset val="162"/>
      </rPr>
      <t xml:space="preserve"> TOPLAM 
TARANAN
CİLT
 SAYISI
ORANI </t>
    </r>
    <r>
      <rPr>
        <b/>
        <sz val="10"/>
        <rFont val="Arial"/>
        <family val="2"/>
        <charset val="162"/>
      </rPr>
      <t xml:space="preserve">
</t>
    </r>
    <r>
      <rPr>
        <b/>
        <sz val="10"/>
        <color indexed="10"/>
        <rFont val="Arial"/>
        <family val="2"/>
        <charset val="162"/>
      </rPr>
      <t>(YÜZDE %)</t>
    </r>
  </si>
  <si>
    <t>TOPLAM 
 TARANAN
CİLT
SAYISI</t>
  </si>
  <si>
    <r>
      <rPr>
        <b/>
        <sz val="11"/>
        <rFont val="Arial"/>
        <family val="2"/>
        <charset val="162"/>
      </rPr>
      <t>BU AY 
 KİŞİ
BAŞINA
DÜŞEN
 CİLT 
SAYISI</t>
    </r>
    <r>
      <rPr>
        <b/>
        <sz val="10"/>
        <color indexed="10"/>
        <rFont val="Arial"/>
        <family val="2"/>
        <charset val="162"/>
      </rPr>
      <t xml:space="preserve">
1-31 Ekim
2019</t>
    </r>
  </si>
  <si>
    <r>
      <rPr>
        <b/>
        <sz val="11"/>
        <rFont val="Arial"/>
        <family val="2"/>
        <charset val="162"/>
      </rPr>
      <t>BU AY TARAMA
YAPILAN
CİLT
SAYISI</t>
    </r>
    <r>
      <rPr>
        <b/>
        <sz val="10"/>
        <color indexed="10"/>
        <rFont val="Arial"/>
        <family val="2"/>
        <charset val="162"/>
      </rPr>
      <t xml:space="preserve">
1-31 Mayıs
2020</t>
    </r>
  </si>
  <si>
    <t xml:space="preserve"> GEÇEN 
AYLAR
TARAMA
YAPILAN
CİLT
 SAYISI 
</t>
  </si>
  <si>
    <r>
      <t xml:space="preserve"> ÇALIŞMA
DEVAM
 EDEN
MÜDÜRLÜKLER
MEVCUT
PERSONEL
 SAYISI
</t>
    </r>
    <r>
      <rPr>
        <b/>
        <sz val="8"/>
        <color indexed="10"/>
        <rFont val="Arial"/>
        <family val="2"/>
        <charset val="162"/>
      </rPr>
      <t xml:space="preserve"> </t>
    </r>
  </si>
  <si>
    <r>
      <t xml:space="preserve"> MEVCUT
PERSONEL
 SAYISI
</t>
    </r>
    <r>
      <rPr>
        <b/>
        <sz val="9"/>
        <color indexed="10"/>
        <rFont val="Arial"/>
        <family val="2"/>
        <charset val="162"/>
      </rPr>
      <t xml:space="preserve"> </t>
    </r>
  </si>
  <si>
    <r>
      <rPr>
        <b/>
        <sz val="11"/>
        <rFont val="Arial"/>
        <family val="2"/>
        <charset val="162"/>
      </rPr>
      <t xml:space="preserve">TOPLAM
TARANACAK 
RESMİ SENET 
CİLT 
SAYISI
</t>
    </r>
    <r>
      <rPr>
        <b/>
        <sz val="11"/>
        <color rgb="FFFF0000"/>
        <rFont val="Arial"/>
        <family val="2"/>
        <charset val="162"/>
      </rPr>
      <t>(Tapu envanter
Sisteminden alındı.31.03.2014 e kadar)</t>
    </r>
    <r>
      <rPr>
        <b/>
        <sz val="11"/>
        <rFont val="Arial"/>
        <family val="2"/>
        <charset val="162"/>
      </rPr>
      <t xml:space="preserve">
</t>
    </r>
    <r>
      <rPr>
        <b/>
        <sz val="10"/>
        <color indexed="10"/>
        <rFont val="Arial"/>
        <family val="2"/>
        <charset val="162"/>
      </rPr>
      <t/>
    </r>
  </si>
  <si>
    <t>AKTARMA VE ONAY FAALİYETİ</t>
  </si>
  <si>
    <t>RESMİ SENET TARAMA FAALİYETİ</t>
  </si>
  <si>
    <t>MÜDÜRLÜK</t>
  </si>
  <si>
    <r>
      <t xml:space="preserve">TAPU MÜDÜRLÜKLERİ RESMİ SENET  TARAMA-AKTARMA VE ONAY İŞLEMİ TAKİP RAPORU </t>
    </r>
    <r>
      <rPr>
        <b/>
        <sz val="12"/>
        <rFont val="Arial"/>
        <family val="2"/>
        <charset val="162"/>
      </rPr>
      <t xml:space="preserve">(31 Mayıs 2020 İtibariyle)    </t>
    </r>
  </si>
  <si>
    <t>8105. mimari  proje Çanakkale belediye bşk.na 
09.12.2019 da teslim edilmiştir.</t>
  </si>
  <si>
    <t>965 mimari  proje Sususrluk belediye bşk.na 14.10.2019 da teslim edilmiştir.</t>
  </si>
  <si>
    <t>4650 adet proje Altıeylül 
belediyesine  teslim edilmiştir. 
02.12.2019</t>
  </si>
  <si>
    <t>6056 mimari ve 321 adet terkin
projesi karesi belediye bşk.na 
10.10.2019 da teslim edilmiştir.</t>
  </si>
  <si>
    <t>474 proje yeniden taranacak.</t>
  </si>
  <si>
    <t>M.KEMALPAŞA</t>
  </si>
  <si>
    <t>Belediyeye teslim edildi.</t>
  </si>
  <si>
    <t>projeler belediyeye 
teslim edilmiştir.</t>
  </si>
  <si>
    <r>
      <t xml:space="preserve">
ONAYLANAN
TOPLAM
PROJE
YÜZDESİ
</t>
    </r>
    <r>
      <rPr>
        <b/>
        <sz val="11"/>
        <color rgb="FFFF0000"/>
        <rFont val="Times New Roman"/>
        <family val="1"/>
        <charset val="162"/>
      </rPr>
      <t>%</t>
    </r>
  </si>
  <si>
    <t xml:space="preserve">
ONAYLANMAYAN
PROJE
SAYISI</t>
  </si>
  <si>
    <t xml:space="preserve">
ONAYLANAN
PROJE
SAYISI</t>
  </si>
  <si>
    <r>
      <t xml:space="preserve">
TAKBİS'E AKTARILAN
PROJE
YÜZDESİ
</t>
    </r>
    <r>
      <rPr>
        <b/>
        <sz val="12"/>
        <color rgb="FFFF0000"/>
        <rFont val="Times New Roman"/>
        <family val="1"/>
        <charset val="162"/>
      </rPr>
      <t>%</t>
    </r>
  </si>
  <si>
    <t>TOPLAM
TAKBİS'E
AKTARILAN
PROJE 
SAYISI</t>
  </si>
  <si>
    <r>
      <t xml:space="preserve">
PROJE
TARAMA
YÜZDESİ
</t>
    </r>
    <r>
      <rPr>
        <b/>
        <sz val="12"/>
        <color rgb="FFFF0000"/>
        <rFont val="Times New Roman"/>
        <family val="1"/>
        <charset val="162"/>
      </rPr>
      <t>%</t>
    </r>
  </si>
  <si>
    <t>TOPLAM
TARAMASI YAPILAN MİMARİ 
PROJE 
SAYISI</t>
  </si>
  <si>
    <r>
      <t xml:space="preserve">BU AY
TARANAN
PROJE 
SAYISI
</t>
    </r>
    <r>
      <rPr>
        <b/>
        <sz val="12"/>
        <color rgb="FFFF0000"/>
        <rFont val="Times New Roman"/>
        <family val="1"/>
        <charset val="162"/>
      </rPr>
      <t>1-31 Mayıs 
2020</t>
    </r>
  </si>
  <si>
    <t>GEÇEN AYLAR
TARANAN
PROJE
SAYISI</t>
  </si>
  <si>
    <t>TOPLAM TARANACAK MİMARİ
 PROJE
 SAYISI</t>
  </si>
  <si>
    <t>ONAYLAMA FAALİYETİ(Takbis)</t>
  </si>
  <si>
    <t>PROJE TAKBİSE AKTARMA</t>
  </si>
  <si>
    <t>PROJE TARAMA (Müd.bildirimi)</t>
  </si>
  <si>
    <t>TAPU 
MÜDÜRLÜK</t>
  </si>
  <si>
    <t>SIRA
NO</t>
  </si>
  <si>
    <t>TAPU MÜDÜRLÜKLERİ MİMARİ PROJE TARAMA-AKTARMA VE ONAY İŞLEMLERİ TAKİP RAPORU (31 Mayıs.2020 itibariyle)</t>
  </si>
  <si>
    <t>BURSA TAPU VE KADASTRO IV.BÖLGE MÜDÜRLÜĞÜ</t>
  </si>
  <si>
    <t xml:space="preserve">      YALOVA</t>
  </si>
  <si>
    <r>
      <t xml:space="preserve">
TOPLAM
TARANAN
 KADASTRO
TUTANAĞI
SAYISI
</t>
    </r>
    <r>
      <rPr>
        <b/>
        <sz val="10"/>
        <color indexed="10"/>
        <rFont val="Arial"/>
        <family val="2"/>
        <charset val="162"/>
      </rPr>
      <t/>
    </r>
  </si>
  <si>
    <r>
      <t xml:space="preserve">
BU AY
TARANAN
 KADASTRO
TUTANAĞI
SAYISI
</t>
    </r>
    <r>
      <rPr>
        <b/>
        <sz val="10"/>
        <color rgb="FFFF0000"/>
        <rFont val="Arial"/>
        <family val="2"/>
        <charset val="162"/>
      </rPr>
      <t>1-31 Mayıs
2020</t>
    </r>
    <r>
      <rPr>
        <b/>
        <sz val="10"/>
        <rFont val="Arial"/>
        <family val="2"/>
        <charset val="162"/>
      </rPr>
      <t xml:space="preserve">
</t>
    </r>
    <r>
      <rPr>
        <b/>
        <sz val="10"/>
        <color indexed="10"/>
        <rFont val="Arial"/>
        <family val="2"/>
        <charset val="162"/>
      </rPr>
      <t/>
    </r>
  </si>
  <si>
    <r>
      <t xml:space="preserve">
GEÇMİŞ AYLAR
TARANAN
 KADASTRO
TUTANAĞI
SAYISI
</t>
    </r>
    <r>
      <rPr>
        <b/>
        <sz val="10"/>
        <color indexed="10"/>
        <rFont val="Arial"/>
        <family val="2"/>
        <charset val="162"/>
      </rPr>
      <t/>
    </r>
  </si>
  <si>
    <r>
      <t xml:space="preserve">
TOPLAM
TARANAN
 TESCİL
İSTEM
BELGESİ
SAYISI
</t>
    </r>
    <r>
      <rPr>
        <b/>
        <sz val="10"/>
        <color indexed="10"/>
        <rFont val="Arial"/>
        <family val="2"/>
        <charset val="162"/>
      </rPr>
      <t/>
    </r>
  </si>
  <si>
    <r>
      <t xml:space="preserve">
BU AY
TARANAN
 TESCİL
İSTEM
BELGESİ
SAYISI
</t>
    </r>
    <r>
      <rPr>
        <b/>
        <sz val="10"/>
        <color rgb="FFFF0000"/>
        <rFont val="Arial"/>
        <family val="2"/>
        <charset val="162"/>
      </rPr>
      <t>1-31 Mayıs
2020</t>
    </r>
    <r>
      <rPr>
        <b/>
        <sz val="10"/>
        <rFont val="Arial"/>
        <family val="2"/>
        <charset val="162"/>
      </rPr>
      <t xml:space="preserve">
</t>
    </r>
    <r>
      <rPr>
        <b/>
        <sz val="10"/>
        <color indexed="10"/>
        <rFont val="Arial"/>
        <family val="2"/>
        <charset val="162"/>
      </rPr>
      <t/>
    </r>
  </si>
  <si>
    <r>
      <t xml:space="preserve">
GEÇMİŞ AYLAR
TARANAN
 TESCİL
İSTEM
BELGESİ
SAYISI
</t>
    </r>
    <r>
      <rPr>
        <b/>
        <sz val="10"/>
        <color indexed="10"/>
        <rFont val="Arial"/>
        <family val="2"/>
        <charset val="162"/>
      </rPr>
      <t/>
    </r>
  </si>
  <si>
    <r>
      <t xml:space="preserve">TARAMA
YAPILAN 
YEVMİYE
 DOSYA
SAYISI
 ORANI
</t>
    </r>
    <r>
      <rPr>
        <b/>
        <sz val="10"/>
        <color indexed="10"/>
        <rFont val="Arial"/>
        <family val="2"/>
        <charset val="162"/>
      </rPr>
      <t>(YÜZDE %)</t>
    </r>
  </si>
  <si>
    <r>
      <t xml:space="preserve">
TOPLAM
TARANAN
YEVMİYE
DOSYA
SAYISI
</t>
    </r>
    <r>
      <rPr>
        <b/>
        <sz val="10"/>
        <color indexed="10"/>
        <rFont val="Arial"/>
        <family val="2"/>
        <charset val="162"/>
      </rPr>
      <t/>
    </r>
  </si>
  <si>
    <r>
      <t xml:space="preserve">BU AY
KİŞİ
BAŞINA
DÜŞEN
YEVMİYE
DOSYA
SAYISI
</t>
    </r>
    <r>
      <rPr>
        <b/>
        <sz val="10"/>
        <color indexed="10"/>
        <rFont val="Arial"/>
        <family val="2"/>
        <charset val="162"/>
      </rPr>
      <t>1-31 ARALIK
2019</t>
    </r>
  </si>
  <si>
    <r>
      <t xml:space="preserve">BU AY
TARANAN
YEVMİYE
 DOSYA
SAYISI
</t>
    </r>
    <r>
      <rPr>
        <b/>
        <sz val="10"/>
        <color indexed="10"/>
        <rFont val="Arial"/>
        <family val="2"/>
        <charset val="162"/>
      </rPr>
      <t xml:space="preserve">1-31 Mayıs
2020
</t>
    </r>
  </si>
  <si>
    <r>
      <t xml:space="preserve">GEÇEN
AYLAR
TARANAN
 YEVMİYE
DOSYA SAYISI
</t>
    </r>
    <r>
      <rPr>
        <b/>
        <sz val="10"/>
        <color indexed="10"/>
        <rFont val="Arial"/>
        <family val="2"/>
        <charset val="162"/>
      </rPr>
      <t>TOPLAM</t>
    </r>
  </si>
  <si>
    <r>
      <t xml:space="preserve">TOPLAM
İŞLEM
YEVMİYE
SAYISI
</t>
    </r>
    <r>
      <rPr>
        <b/>
        <sz val="11"/>
        <color indexed="10"/>
        <rFont val="Arial"/>
        <family val="2"/>
        <charset val="162"/>
      </rPr>
      <t xml:space="preserve"> </t>
    </r>
  </si>
  <si>
    <t>KADASTRO TUTANAĞI</t>
  </si>
  <si>
    <t>TESCİL İSTEM BELGESİ</t>
  </si>
  <si>
    <t>İŞLEM BELGE TARAMA FAALİYETİ</t>
  </si>
  <si>
    <t xml:space="preserve">BURSA TAPU VE KADASTRO IV.BÖLGE MÜDÜRLÜĞÜ
TAPU MÜDÜRLÜKLERİ YEVMİYELİ İŞLEM DOSYASI TARAMA TAKİP RAPORU  (31 Mayıs 2020 İtibariyle)    </t>
  </si>
</sst>
</file>

<file path=xl/styles.xml><?xml version="1.0" encoding="utf-8"?>
<styleSheet xmlns="http://schemas.openxmlformats.org/spreadsheetml/2006/main">
  <fonts count="39">
    <font>
      <sz val="11"/>
      <color theme="1"/>
      <name val="Calibri"/>
      <family val="2"/>
      <charset val="162"/>
      <scheme val="minor"/>
    </font>
    <font>
      <sz val="10"/>
      <name val="Arial"/>
      <charset val="162"/>
    </font>
    <font>
      <b/>
      <sz val="12"/>
      <name val="Arial"/>
      <family val="2"/>
      <charset val="162"/>
    </font>
    <font>
      <b/>
      <sz val="10"/>
      <name val="Arial"/>
      <family val="2"/>
      <charset val="162"/>
    </font>
    <font>
      <b/>
      <sz val="13"/>
      <color rgb="FF002060"/>
      <name val="Arial"/>
      <family val="2"/>
      <charset val="162"/>
    </font>
    <font>
      <b/>
      <sz val="12"/>
      <color rgb="FF002060"/>
      <name val="Arial"/>
      <family val="2"/>
      <charset val="162"/>
    </font>
    <font>
      <sz val="10"/>
      <name val="Arial"/>
      <family val="2"/>
      <charset val="162"/>
    </font>
    <font>
      <sz val="10"/>
      <color rgb="FFFF0000"/>
      <name val="Arial"/>
      <family val="2"/>
      <charset val="162"/>
    </font>
    <font>
      <b/>
      <sz val="13"/>
      <color theme="1"/>
      <name val="Arial"/>
      <family val="2"/>
      <charset val="162"/>
    </font>
    <font>
      <b/>
      <sz val="13"/>
      <name val="Arial"/>
      <family val="2"/>
      <charset val="162"/>
    </font>
    <font>
      <b/>
      <sz val="16"/>
      <name val="Arial"/>
      <family val="2"/>
      <charset val="162"/>
    </font>
    <font>
      <b/>
      <sz val="11"/>
      <name val="Arial"/>
      <family val="2"/>
      <charset val="162"/>
    </font>
    <font>
      <b/>
      <sz val="11"/>
      <color indexed="10"/>
      <name val="Arial"/>
      <family val="2"/>
      <charset val="162"/>
    </font>
    <font>
      <sz val="8"/>
      <color theme="1"/>
      <name val="Arial"/>
      <family val="2"/>
      <charset val="162"/>
    </font>
    <font>
      <sz val="12"/>
      <name val="Arial"/>
      <family val="2"/>
      <charset val="162"/>
    </font>
    <font>
      <b/>
      <sz val="10"/>
      <color indexed="10"/>
      <name val="Arial"/>
      <family val="2"/>
      <charset val="162"/>
    </font>
    <font>
      <b/>
      <sz val="8"/>
      <name val="Arial"/>
      <family val="2"/>
      <charset val="162"/>
    </font>
    <font>
      <b/>
      <sz val="8"/>
      <color indexed="10"/>
      <name val="Arial"/>
      <family val="2"/>
      <charset val="162"/>
    </font>
    <font>
      <b/>
      <sz val="9"/>
      <name val="Arial"/>
      <family val="2"/>
      <charset val="162"/>
    </font>
    <font>
      <b/>
      <sz val="9"/>
      <color indexed="10"/>
      <name val="Arial"/>
      <family val="2"/>
      <charset val="162"/>
    </font>
    <font>
      <b/>
      <sz val="11"/>
      <color rgb="FFFF0000"/>
      <name val="Arial"/>
      <family val="2"/>
      <charset val="162"/>
    </font>
    <font>
      <b/>
      <sz val="14"/>
      <name val="Arial"/>
      <family val="2"/>
      <charset val="162"/>
    </font>
    <font>
      <b/>
      <sz val="12"/>
      <color theme="1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b/>
      <sz val="13"/>
      <name val="Times New Roman"/>
      <family val="1"/>
      <charset val="162"/>
    </font>
    <font>
      <sz val="9"/>
      <name val="Times New Roman"/>
      <family val="1"/>
      <charset val="162"/>
    </font>
    <font>
      <sz val="8"/>
      <name val="Times New Roman"/>
      <family val="1"/>
      <charset val="162"/>
    </font>
    <font>
      <sz val="10"/>
      <name val="Times New Roman"/>
      <family val="1"/>
      <charset val="162"/>
    </font>
    <font>
      <b/>
      <sz val="12"/>
      <name val="Times New Roman"/>
      <family val="1"/>
      <charset val="162"/>
    </font>
    <font>
      <b/>
      <sz val="11"/>
      <name val="Times New Roman"/>
      <family val="1"/>
      <charset val="162"/>
    </font>
    <font>
      <b/>
      <sz val="11"/>
      <color rgb="FFFF0000"/>
      <name val="Times New Roman"/>
      <family val="1"/>
      <charset val="162"/>
    </font>
    <font>
      <b/>
      <sz val="9"/>
      <name val="Times New Roman"/>
      <family val="1"/>
      <charset val="162"/>
    </font>
    <font>
      <b/>
      <sz val="12"/>
      <color rgb="FFFF0000"/>
      <name val="Times New Roman"/>
      <family val="1"/>
      <charset val="162"/>
    </font>
    <font>
      <b/>
      <sz val="14"/>
      <color theme="1"/>
      <name val="Calibri"/>
      <family val="2"/>
      <charset val="162"/>
      <scheme val="minor"/>
    </font>
    <font>
      <b/>
      <sz val="13"/>
      <color theme="1"/>
      <name val="Calibri"/>
      <family val="2"/>
      <charset val="162"/>
      <scheme val="minor"/>
    </font>
    <font>
      <b/>
      <sz val="20"/>
      <color theme="1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  <font>
      <b/>
      <sz val="18"/>
      <color theme="1"/>
      <name val="Calibri"/>
      <family val="2"/>
      <charset val="162"/>
      <scheme val="minor"/>
    </font>
    <font>
      <b/>
      <sz val="10"/>
      <color rgb="FFFF0000"/>
      <name val="Arial"/>
      <family val="2"/>
      <charset val="162"/>
    </font>
  </fonts>
  <fills count="1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6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4">
    <xf numFmtId="0" fontId="0" fillId="0" borderId="0"/>
    <xf numFmtId="0" fontId="1" fillId="0" borderId="0"/>
    <xf numFmtId="0" fontId="6" fillId="0" borderId="0"/>
    <xf numFmtId="0" fontId="1" fillId="0" borderId="0"/>
  </cellStyleXfs>
  <cellXfs count="438">
    <xf numFmtId="0" fontId="0" fillId="0" borderId="0" xfId="0"/>
    <xf numFmtId="0" fontId="1" fillId="0" borderId="0" xfId="1"/>
    <xf numFmtId="0" fontId="1" fillId="0" borderId="0" xfId="1" applyAlignment="1">
      <alignment horizontal="center"/>
    </xf>
    <xf numFmtId="0" fontId="1" fillId="0" borderId="0" xfId="1" applyAlignment="1">
      <alignment horizontal="left"/>
    </xf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3" fontId="4" fillId="2" borderId="1" xfId="1" applyNumberFormat="1" applyFont="1" applyFill="1" applyBorder="1" applyAlignment="1">
      <alignment horizontal="right" vertical="center"/>
    </xf>
    <xf numFmtId="3" fontId="4" fillId="3" borderId="2" xfId="1" applyNumberFormat="1" applyFont="1" applyFill="1" applyBorder="1" applyAlignment="1">
      <alignment horizontal="right" vertical="center"/>
    </xf>
    <xf numFmtId="4" fontId="4" fillId="4" borderId="3" xfId="1" applyNumberFormat="1" applyFont="1" applyFill="1" applyBorder="1" applyAlignment="1">
      <alignment horizontal="right" vertical="center"/>
    </xf>
    <xf numFmtId="4" fontId="4" fillId="4" borderId="4" xfId="1" applyNumberFormat="1" applyFont="1" applyFill="1" applyBorder="1" applyAlignment="1">
      <alignment horizontal="right" vertical="center"/>
    </xf>
    <xf numFmtId="3" fontId="4" fillId="4" borderId="5" xfId="1" applyNumberFormat="1" applyFont="1" applyFill="1" applyBorder="1" applyAlignment="1">
      <alignment horizontal="right" vertical="center"/>
    </xf>
    <xf numFmtId="3" fontId="4" fillId="4" borderId="6" xfId="1" applyNumberFormat="1" applyFont="1" applyFill="1" applyBorder="1" applyAlignment="1">
      <alignment horizontal="center" vertical="center"/>
    </xf>
    <xf numFmtId="3" fontId="4" fillId="4" borderId="6" xfId="1" applyNumberFormat="1" applyFont="1" applyFill="1" applyBorder="1" applyAlignment="1">
      <alignment horizontal="right" vertical="center"/>
    </xf>
    <xf numFmtId="0" fontId="5" fillId="4" borderId="7" xfId="1" applyFont="1" applyFill="1" applyBorder="1" applyAlignment="1">
      <alignment horizontal="center" vertical="center"/>
    </xf>
    <xf numFmtId="0" fontId="5" fillId="4" borderId="8" xfId="1" applyFont="1" applyFill="1" applyBorder="1" applyAlignment="1">
      <alignment horizontal="center" vertical="center"/>
    </xf>
    <xf numFmtId="0" fontId="5" fillId="4" borderId="9" xfId="1" applyFont="1" applyFill="1" applyBorder="1" applyAlignment="1">
      <alignment horizontal="center" vertical="center"/>
    </xf>
    <xf numFmtId="0" fontId="1" fillId="0" borderId="0" xfId="1" applyAlignment="1">
      <alignment horizontal="center" vertical="center"/>
    </xf>
    <xf numFmtId="0" fontId="6" fillId="0" borderId="10" xfId="2" applyBorder="1" applyAlignment="1">
      <alignment horizontal="left" vertical="center"/>
    </xf>
    <xf numFmtId="0" fontId="7" fillId="0" borderId="10" xfId="1" applyFont="1" applyBorder="1" applyAlignment="1">
      <alignment horizontal="left" vertical="center"/>
    </xf>
    <xf numFmtId="3" fontId="1" fillId="2" borderId="10" xfId="1" applyNumberFormat="1" applyFill="1" applyBorder="1" applyAlignment="1">
      <alignment horizontal="right" vertical="center"/>
    </xf>
    <xf numFmtId="0" fontId="1" fillId="0" borderId="11" xfId="1" applyBorder="1" applyAlignment="1">
      <alignment horizontal="right" vertical="center"/>
    </xf>
    <xf numFmtId="4" fontId="8" fillId="3" borderId="12" xfId="1" applyNumberFormat="1" applyFont="1" applyFill="1" applyBorder="1" applyAlignment="1">
      <alignment horizontal="right" vertical="center"/>
    </xf>
    <xf numFmtId="4" fontId="8" fillId="3" borderId="13" xfId="1" applyNumberFormat="1" applyFont="1" applyFill="1" applyBorder="1" applyAlignment="1">
      <alignment horizontal="right" vertical="center"/>
    </xf>
    <xf numFmtId="3" fontId="9" fillId="3" borderId="14" xfId="1" applyNumberFormat="1" applyFont="1" applyFill="1" applyBorder="1" applyAlignment="1">
      <alignment horizontal="right" vertical="center"/>
    </xf>
    <xf numFmtId="3" fontId="9" fillId="3" borderId="14" xfId="1" applyNumberFormat="1" applyFont="1" applyFill="1" applyBorder="1" applyAlignment="1">
      <alignment horizontal="center" vertical="center"/>
    </xf>
    <xf numFmtId="3" fontId="9" fillId="3" borderId="15" xfId="1" applyNumberFormat="1" applyFont="1" applyFill="1" applyBorder="1" applyAlignment="1">
      <alignment horizontal="right" vertical="center"/>
    </xf>
    <xf numFmtId="0" fontId="2" fillId="3" borderId="16" xfId="1" applyFont="1" applyFill="1" applyBorder="1" applyAlignment="1">
      <alignment horizontal="left" vertical="center"/>
    </xf>
    <xf numFmtId="0" fontId="10" fillId="5" borderId="5" xfId="1" applyFont="1" applyFill="1" applyBorder="1" applyAlignment="1">
      <alignment horizontal="center" vertical="center" textRotation="90"/>
    </xf>
    <xf numFmtId="0" fontId="2" fillId="5" borderId="17" xfId="1" applyFont="1" applyFill="1" applyBorder="1" applyAlignment="1">
      <alignment horizontal="center" vertical="center"/>
    </xf>
    <xf numFmtId="0" fontId="1" fillId="0" borderId="10" xfId="1" applyBorder="1" applyAlignment="1">
      <alignment horizontal="left" vertical="center"/>
    </xf>
    <xf numFmtId="4" fontId="8" fillId="3" borderId="18" xfId="1" applyNumberFormat="1" applyFont="1" applyFill="1" applyBorder="1" applyAlignment="1">
      <alignment horizontal="right" vertical="center"/>
    </xf>
    <xf numFmtId="4" fontId="8" fillId="3" borderId="19" xfId="1" applyNumberFormat="1" applyFont="1" applyFill="1" applyBorder="1" applyAlignment="1">
      <alignment horizontal="right" vertical="center"/>
    </xf>
    <xf numFmtId="3" fontId="9" fillId="3" borderId="10" xfId="1" applyNumberFormat="1" applyFont="1" applyFill="1" applyBorder="1" applyAlignment="1">
      <alignment horizontal="right" vertical="center"/>
    </xf>
    <xf numFmtId="3" fontId="9" fillId="3" borderId="10" xfId="1" applyNumberFormat="1" applyFont="1" applyFill="1" applyBorder="1" applyAlignment="1">
      <alignment horizontal="center" vertical="center"/>
    </xf>
    <xf numFmtId="3" fontId="9" fillId="3" borderId="17" xfId="1" applyNumberFormat="1" applyFont="1" applyFill="1" applyBorder="1" applyAlignment="1">
      <alignment horizontal="right" vertical="center"/>
    </xf>
    <xf numFmtId="0" fontId="10" fillId="5" borderId="20" xfId="1" applyFont="1" applyFill="1" applyBorder="1" applyAlignment="1">
      <alignment horizontal="center" vertical="center" textRotation="90"/>
    </xf>
    <xf numFmtId="0" fontId="1" fillId="3" borderId="0" xfId="1" applyFill="1" applyAlignment="1">
      <alignment horizontal="center" vertical="center"/>
    </xf>
    <xf numFmtId="0" fontId="6" fillId="3" borderId="10" xfId="2" applyFill="1" applyBorder="1" applyAlignment="1">
      <alignment horizontal="left" vertical="center"/>
    </xf>
    <xf numFmtId="0" fontId="7" fillId="3" borderId="10" xfId="1" applyFont="1" applyFill="1" applyBorder="1" applyAlignment="1">
      <alignment horizontal="left" vertical="center"/>
    </xf>
    <xf numFmtId="3" fontId="1" fillId="3" borderId="10" xfId="1" applyNumberFormat="1" applyFill="1" applyBorder="1" applyAlignment="1">
      <alignment horizontal="right" vertical="center"/>
    </xf>
    <xf numFmtId="0" fontId="1" fillId="3" borderId="11" xfId="1" applyFill="1" applyBorder="1" applyAlignment="1">
      <alignment horizontal="right" vertical="center"/>
    </xf>
    <xf numFmtId="0" fontId="2" fillId="3" borderId="21" xfId="1" applyFont="1" applyFill="1" applyBorder="1" applyAlignment="1">
      <alignment horizontal="left" vertical="center"/>
    </xf>
    <xf numFmtId="4" fontId="8" fillId="6" borderId="19" xfId="1" applyNumberFormat="1" applyFont="1" applyFill="1" applyBorder="1" applyAlignment="1">
      <alignment horizontal="right" vertical="center"/>
    </xf>
    <xf numFmtId="3" fontId="9" fillId="6" borderId="10" xfId="1" applyNumberFormat="1" applyFont="1" applyFill="1" applyBorder="1" applyAlignment="1">
      <alignment horizontal="right" vertical="center"/>
    </xf>
    <xf numFmtId="3" fontId="9" fillId="6" borderId="10" xfId="1" applyNumberFormat="1" applyFont="1" applyFill="1" applyBorder="1" applyAlignment="1">
      <alignment horizontal="center" vertical="center"/>
    </xf>
    <xf numFmtId="3" fontId="9" fillId="6" borderId="17" xfId="1" applyNumberFormat="1" applyFont="1" applyFill="1" applyBorder="1" applyAlignment="1">
      <alignment horizontal="right" vertical="center"/>
    </xf>
    <xf numFmtId="0" fontId="2" fillId="6" borderId="21" xfId="1" applyFont="1" applyFill="1" applyBorder="1" applyAlignment="1">
      <alignment horizontal="left" vertical="center"/>
    </xf>
    <xf numFmtId="0" fontId="10" fillId="5" borderId="22" xfId="1" applyFont="1" applyFill="1" applyBorder="1" applyAlignment="1">
      <alignment horizontal="center" vertical="center" textRotation="90"/>
    </xf>
    <xf numFmtId="0" fontId="10" fillId="7" borderId="23" xfId="1" applyFont="1" applyFill="1" applyBorder="1" applyAlignment="1">
      <alignment horizontal="center" vertical="center" textRotation="90"/>
    </xf>
    <xf numFmtId="0" fontId="2" fillId="7" borderId="17" xfId="1" applyFont="1" applyFill="1" applyBorder="1" applyAlignment="1">
      <alignment horizontal="center" vertical="center"/>
    </xf>
    <xf numFmtId="0" fontId="10" fillId="7" borderId="20" xfId="1" applyFont="1" applyFill="1" applyBorder="1" applyAlignment="1">
      <alignment horizontal="center" vertical="center" textRotation="90"/>
    </xf>
    <xf numFmtId="0" fontId="1" fillId="0" borderId="10" xfId="1" applyBorder="1" applyAlignment="1">
      <alignment horizontal="left" vertical="center" wrapText="1"/>
    </xf>
    <xf numFmtId="0" fontId="10" fillId="7" borderId="22" xfId="1" applyFont="1" applyFill="1" applyBorder="1" applyAlignment="1">
      <alignment horizontal="center" vertical="center" textRotation="90"/>
    </xf>
    <xf numFmtId="0" fontId="10" fillId="5" borderId="20" xfId="1" applyFont="1" applyFill="1" applyBorder="1" applyAlignment="1">
      <alignment horizontal="center" textRotation="90"/>
    </xf>
    <xf numFmtId="0" fontId="10" fillId="5" borderId="22" xfId="1" applyFont="1" applyFill="1" applyBorder="1" applyAlignment="1">
      <alignment horizontal="center" textRotation="90"/>
    </xf>
    <xf numFmtId="3" fontId="1" fillId="6" borderId="10" xfId="1" applyNumberFormat="1" applyFill="1" applyBorder="1" applyAlignment="1">
      <alignment horizontal="right" vertical="center"/>
    </xf>
    <xf numFmtId="0" fontId="1" fillId="6" borderId="11" xfId="1" applyFill="1" applyBorder="1" applyAlignment="1">
      <alignment horizontal="right" vertical="center"/>
    </xf>
    <xf numFmtId="4" fontId="8" fillId="3" borderId="24" xfId="1" applyNumberFormat="1" applyFont="1" applyFill="1" applyBorder="1" applyAlignment="1">
      <alignment horizontal="right" vertical="center"/>
    </xf>
    <xf numFmtId="4" fontId="8" fillId="3" borderId="25" xfId="1" applyNumberFormat="1" applyFont="1" applyFill="1" applyBorder="1" applyAlignment="1">
      <alignment horizontal="right" vertical="center"/>
    </xf>
    <xf numFmtId="3" fontId="9" fillId="3" borderId="26" xfId="1" applyNumberFormat="1" applyFont="1" applyFill="1" applyBorder="1" applyAlignment="1">
      <alignment horizontal="right" vertical="center"/>
    </xf>
    <xf numFmtId="3" fontId="9" fillId="3" borderId="26" xfId="1" applyNumberFormat="1" applyFont="1" applyFill="1" applyBorder="1" applyAlignment="1">
      <alignment horizontal="center" vertical="center"/>
    </xf>
    <xf numFmtId="3" fontId="9" fillId="3" borderId="27" xfId="1" applyNumberFormat="1" applyFont="1" applyFill="1" applyBorder="1" applyAlignment="1">
      <alignment horizontal="right" vertical="center"/>
    </xf>
    <xf numFmtId="0" fontId="2" fillId="3" borderId="28" xfId="1" applyFont="1" applyFill="1" applyBorder="1" applyAlignment="1">
      <alignment horizontal="left" vertical="center"/>
    </xf>
    <xf numFmtId="0" fontId="10" fillId="7" borderId="29" xfId="1" applyFont="1" applyFill="1" applyBorder="1" applyAlignment="1">
      <alignment horizontal="center" vertical="center" textRotation="90"/>
    </xf>
    <xf numFmtId="0" fontId="2" fillId="7" borderId="30" xfId="1" applyFont="1" applyFill="1" applyBorder="1" applyAlignment="1">
      <alignment horizontal="center" vertical="center"/>
    </xf>
    <xf numFmtId="0" fontId="1" fillId="0" borderId="10" xfId="1" applyBorder="1" applyAlignment="1">
      <alignment horizontal="center"/>
    </xf>
    <xf numFmtId="0" fontId="3" fillId="0" borderId="10" xfId="1" applyFont="1" applyBorder="1" applyAlignment="1">
      <alignment horizontal="center" wrapText="1"/>
    </xf>
    <xf numFmtId="0" fontId="3" fillId="0" borderId="11" xfId="1" applyFont="1" applyBorder="1" applyAlignment="1">
      <alignment horizontal="center" wrapText="1"/>
    </xf>
    <xf numFmtId="0" fontId="11" fillId="8" borderId="31" xfId="1" applyFont="1" applyFill="1" applyBorder="1" applyAlignment="1">
      <alignment horizontal="center" vertical="center" wrapText="1"/>
    </xf>
    <xf numFmtId="0" fontId="11" fillId="8" borderId="32" xfId="1" applyFont="1" applyFill="1" applyBorder="1" applyAlignment="1">
      <alignment horizontal="center" vertical="center" wrapText="1"/>
    </xf>
    <xf numFmtId="0" fontId="11" fillId="8" borderId="22" xfId="1" applyFont="1" applyFill="1" applyBorder="1" applyAlignment="1">
      <alignment horizontal="center" vertical="center" wrapText="1"/>
    </xf>
    <xf numFmtId="0" fontId="11" fillId="3" borderId="22" xfId="1" applyFont="1" applyFill="1" applyBorder="1" applyAlignment="1">
      <alignment horizontal="center" vertical="center" wrapText="1"/>
    </xf>
    <xf numFmtId="0" fontId="11" fillId="8" borderId="33" xfId="1" applyFont="1" applyFill="1" applyBorder="1" applyAlignment="1">
      <alignment horizontal="center" vertical="center" wrapText="1"/>
    </xf>
    <xf numFmtId="0" fontId="11" fillId="3" borderId="34" xfId="1" applyFont="1" applyFill="1" applyBorder="1" applyAlignment="1">
      <alignment horizontal="center" vertical="center"/>
    </xf>
    <xf numFmtId="0" fontId="11" fillId="3" borderId="5" xfId="1" applyFont="1" applyFill="1" applyBorder="1" applyAlignment="1">
      <alignment horizontal="center" vertical="center"/>
    </xf>
    <xf numFmtId="0" fontId="11" fillId="3" borderId="6" xfId="1" applyFont="1" applyFill="1" applyBorder="1" applyAlignment="1">
      <alignment horizontal="center" vertical="center" textRotation="90"/>
    </xf>
    <xf numFmtId="0" fontId="3" fillId="0" borderId="10" xfId="1" applyFont="1" applyBorder="1" applyAlignment="1">
      <alignment horizontal="center" vertical="center"/>
    </xf>
    <xf numFmtId="0" fontId="3" fillId="0" borderId="11" xfId="1" applyFont="1" applyBorder="1" applyAlignment="1">
      <alignment horizontal="center" vertical="center"/>
    </xf>
    <xf numFmtId="0" fontId="11" fillId="8" borderId="35" xfId="1" applyFont="1" applyFill="1" applyBorder="1" applyAlignment="1">
      <alignment horizontal="center" vertical="center" wrapText="1"/>
    </xf>
    <xf numFmtId="0" fontId="2" fillId="8" borderId="36" xfId="1" applyFont="1" applyFill="1" applyBorder="1" applyAlignment="1">
      <alignment horizontal="center" vertical="center" wrapText="1"/>
    </xf>
    <xf numFmtId="0" fontId="2" fillId="8" borderId="23" xfId="1" applyFont="1" applyFill="1" applyBorder="1" applyAlignment="1">
      <alignment horizontal="center" vertical="center" wrapText="1"/>
    </xf>
    <xf numFmtId="0" fontId="2" fillId="8" borderId="37" xfId="1" applyFont="1" applyFill="1" applyBorder="1" applyAlignment="1">
      <alignment horizontal="center" vertical="center" wrapText="1"/>
    </xf>
    <xf numFmtId="0" fontId="2" fillId="8" borderId="30" xfId="1" applyFont="1" applyFill="1" applyBorder="1" applyAlignment="1">
      <alignment horizontal="center" vertical="center" wrapText="1"/>
    </xf>
    <xf numFmtId="0" fontId="11" fillId="3" borderId="38" xfId="1" applyFont="1" applyFill="1" applyBorder="1" applyAlignment="1">
      <alignment horizontal="center" vertical="center" wrapText="1"/>
    </xf>
    <xf numFmtId="0" fontId="11" fillId="3" borderId="20" xfId="1" applyFont="1" applyFill="1" applyBorder="1" applyAlignment="1">
      <alignment horizontal="center" vertical="center"/>
    </xf>
    <xf numFmtId="0" fontId="11" fillId="3" borderId="39" xfId="1" applyFont="1" applyFill="1" applyBorder="1" applyAlignment="1">
      <alignment horizontal="center" vertical="center" textRotation="90"/>
    </xf>
    <xf numFmtId="0" fontId="9" fillId="3" borderId="40" xfId="1" applyFont="1" applyFill="1" applyBorder="1" applyAlignment="1">
      <alignment horizontal="center" vertical="center" wrapText="1"/>
    </xf>
    <xf numFmtId="0" fontId="2" fillId="0" borderId="0" xfId="1" applyFont="1" applyAlignment="1"/>
    <xf numFmtId="14" fontId="3" fillId="0" borderId="0" xfId="1" applyNumberFormat="1" applyFont="1" applyBorder="1" applyAlignment="1">
      <alignment horizontal="center"/>
    </xf>
    <xf numFmtId="14" fontId="3" fillId="0" borderId="0" xfId="1" applyNumberFormat="1" applyFont="1" applyBorder="1" applyAlignment="1">
      <alignment horizontal="center"/>
    </xf>
    <xf numFmtId="14" fontId="1" fillId="0" borderId="0" xfId="1" applyNumberFormat="1"/>
    <xf numFmtId="3" fontId="4" fillId="3" borderId="1" xfId="1" applyNumberFormat="1" applyFont="1" applyFill="1" applyBorder="1" applyAlignment="1">
      <alignment horizontal="right" vertical="center"/>
    </xf>
    <xf numFmtId="4" fontId="4" fillId="4" borderId="41" xfId="1" applyNumberFormat="1" applyFont="1" applyFill="1" applyBorder="1" applyAlignment="1">
      <alignment horizontal="right" vertical="center"/>
    </xf>
    <xf numFmtId="4" fontId="4" fillId="4" borderId="1" xfId="1" applyNumberFormat="1" applyFont="1" applyFill="1" applyBorder="1" applyAlignment="1">
      <alignment horizontal="right" vertical="center"/>
    </xf>
    <xf numFmtId="3" fontId="4" fillId="4" borderId="1" xfId="1" applyNumberFormat="1" applyFont="1" applyFill="1" applyBorder="1" applyAlignment="1">
      <alignment horizontal="right" vertical="center"/>
    </xf>
    <xf numFmtId="3" fontId="4" fillId="4" borderId="1" xfId="1" applyNumberFormat="1" applyFont="1" applyFill="1" applyBorder="1" applyAlignment="1">
      <alignment horizontal="center" vertical="center"/>
    </xf>
    <xf numFmtId="3" fontId="4" fillId="4" borderId="42" xfId="1" applyNumberFormat="1" applyFont="1" applyFill="1" applyBorder="1" applyAlignment="1">
      <alignment horizontal="right" vertical="center"/>
    </xf>
    <xf numFmtId="3" fontId="4" fillId="4" borderId="9" xfId="1" applyNumberFormat="1" applyFont="1" applyFill="1" applyBorder="1" applyAlignment="1">
      <alignment horizontal="center" vertical="center"/>
    </xf>
    <xf numFmtId="3" fontId="4" fillId="4" borderId="42" xfId="1" applyNumberFormat="1" applyFont="1" applyFill="1" applyBorder="1" applyAlignment="1">
      <alignment horizontal="center" vertical="center"/>
    </xf>
    <xf numFmtId="0" fontId="1" fillId="2" borderId="10" xfId="1" applyFill="1" applyBorder="1" applyAlignment="1">
      <alignment horizontal="right" vertical="center"/>
    </xf>
    <xf numFmtId="0" fontId="1" fillId="0" borderId="10" xfId="1" applyBorder="1" applyAlignment="1">
      <alignment horizontal="right" vertical="center"/>
    </xf>
    <xf numFmtId="4" fontId="13" fillId="3" borderId="32" xfId="1" applyNumberFormat="1" applyFont="1" applyFill="1" applyBorder="1" applyAlignment="1">
      <alignment horizontal="left" vertical="center"/>
    </xf>
    <xf numFmtId="4" fontId="8" fillId="6" borderId="22" xfId="1" applyNumberFormat="1" applyFont="1" applyFill="1" applyBorder="1" applyAlignment="1">
      <alignment horizontal="right" vertical="center"/>
    </xf>
    <xf numFmtId="3" fontId="8" fillId="3" borderId="22" xfId="1" applyNumberFormat="1" applyFont="1" applyFill="1" applyBorder="1" applyAlignment="1">
      <alignment horizontal="right" vertical="center"/>
    </xf>
    <xf numFmtId="3" fontId="8" fillId="3" borderId="22" xfId="1" applyNumberFormat="1" applyFont="1" applyFill="1" applyBorder="1" applyAlignment="1">
      <alignment horizontal="center" vertical="center"/>
    </xf>
    <xf numFmtId="3" fontId="8" fillId="3" borderId="33" xfId="1" applyNumberFormat="1" applyFont="1" applyFill="1" applyBorder="1" applyAlignment="1">
      <alignment horizontal="right" vertical="center"/>
    </xf>
    <xf numFmtId="3" fontId="9" fillId="3" borderId="43" xfId="1" applyNumberFormat="1" applyFont="1" applyFill="1" applyBorder="1" applyAlignment="1">
      <alignment horizontal="center" vertical="center"/>
    </xf>
    <xf numFmtId="3" fontId="9" fillId="3" borderId="44" xfId="1" applyNumberFormat="1" applyFont="1" applyFill="1" applyBorder="1" applyAlignment="1">
      <alignment horizontal="center" vertical="center"/>
    </xf>
    <xf numFmtId="0" fontId="10" fillId="9" borderId="5" xfId="1" applyFont="1" applyFill="1" applyBorder="1" applyAlignment="1">
      <alignment horizontal="center" vertical="center" textRotation="90"/>
    </xf>
    <xf numFmtId="0" fontId="2" fillId="9" borderId="17" xfId="1" applyFont="1" applyFill="1" applyBorder="1" applyAlignment="1">
      <alignment horizontal="center" vertical="center"/>
    </xf>
    <xf numFmtId="4" fontId="8" fillId="6" borderId="10" xfId="1" applyNumberFormat="1" applyFont="1" applyFill="1" applyBorder="1" applyAlignment="1">
      <alignment horizontal="right" vertical="center"/>
    </xf>
    <xf numFmtId="3" fontId="8" fillId="6" borderId="10" xfId="1" applyNumberFormat="1" applyFont="1" applyFill="1" applyBorder="1" applyAlignment="1">
      <alignment horizontal="right" vertical="center"/>
    </xf>
    <xf numFmtId="3" fontId="8" fillId="6" borderId="10" xfId="1" applyNumberFormat="1" applyFont="1" applyFill="1" applyBorder="1" applyAlignment="1">
      <alignment horizontal="center" vertical="center"/>
    </xf>
    <xf numFmtId="3" fontId="8" fillId="6" borderId="17" xfId="1" applyNumberFormat="1" applyFont="1" applyFill="1" applyBorder="1" applyAlignment="1">
      <alignment horizontal="right" vertical="center"/>
    </xf>
    <xf numFmtId="3" fontId="9" fillId="6" borderId="43" xfId="1" applyNumberFormat="1" applyFont="1" applyFill="1" applyBorder="1" applyAlignment="1">
      <alignment horizontal="center" vertical="center"/>
    </xf>
    <xf numFmtId="3" fontId="9" fillId="6" borderId="45" xfId="1" applyNumberFormat="1" applyFont="1" applyFill="1" applyBorder="1" applyAlignment="1">
      <alignment horizontal="center" vertical="center"/>
    </xf>
    <xf numFmtId="0" fontId="2" fillId="6" borderId="16" xfId="1" applyFont="1" applyFill="1" applyBorder="1" applyAlignment="1">
      <alignment horizontal="left" vertical="center"/>
    </xf>
    <xf numFmtId="0" fontId="10" fillId="9" borderId="20" xfId="1" applyFont="1" applyFill="1" applyBorder="1" applyAlignment="1">
      <alignment horizontal="center" vertical="center" textRotation="90"/>
    </xf>
    <xf numFmtId="4" fontId="13" fillId="3" borderId="19" xfId="1" applyNumberFormat="1" applyFont="1" applyFill="1" applyBorder="1" applyAlignment="1">
      <alignment horizontal="left" vertical="center"/>
    </xf>
    <xf numFmtId="3" fontId="8" fillId="3" borderId="10" xfId="1" applyNumberFormat="1" applyFont="1" applyFill="1" applyBorder="1" applyAlignment="1">
      <alignment horizontal="right" vertical="center"/>
    </xf>
    <xf numFmtId="3" fontId="8" fillId="3" borderId="10" xfId="1" applyNumberFormat="1" applyFont="1" applyFill="1" applyBorder="1" applyAlignment="1">
      <alignment horizontal="center" vertical="center"/>
    </xf>
    <xf numFmtId="3" fontId="8" fillId="3" borderId="17" xfId="1" applyNumberFormat="1" applyFont="1" applyFill="1" applyBorder="1" applyAlignment="1">
      <alignment horizontal="right" vertical="center"/>
    </xf>
    <xf numFmtId="3" fontId="9" fillId="5" borderId="43" xfId="1" applyNumberFormat="1" applyFont="1" applyFill="1" applyBorder="1" applyAlignment="1">
      <alignment horizontal="center" vertical="center"/>
    </xf>
    <xf numFmtId="3" fontId="9" fillId="5" borderId="45" xfId="1" applyNumberFormat="1" applyFont="1" applyFill="1" applyBorder="1" applyAlignment="1">
      <alignment horizontal="center" vertical="center"/>
    </xf>
    <xf numFmtId="0" fontId="1" fillId="7" borderId="0" xfId="1" applyFill="1" applyAlignment="1">
      <alignment horizontal="center" vertical="center"/>
    </xf>
    <xf numFmtId="4" fontId="8" fillId="3" borderId="10" xfId="1" applyNumberFormat="1" applyFont="1" applyFill="1" applyBorder="1" applyAlignment="1">
      <alignment horizontal="right" vertical="center"/>
    </xf>
    <xf numFmtId="3" fontId="9" fillId="7" borderId="43" xfId="1" applyNumberFormat="1" applyFont="1" applyFill="1" applyBorder="1" applyAlignment="1">
      <alignment horizontal="center" vertical="center"/>
    </xf>
    <xf numFmtId="3" fontId="9" fillId="7" borderId="45" xfId="1" applyNumberFormat="1" applyFont="1" applyFill="1" applyBorder="1" applyAlignment="1">
      <alignment horizontal="center" vertical="center"/>
    </xf>
    <xf numFmtId="3" fontId="9" fillId="6" borderId="11" xfId="1" applyNumberFormat="1" applyFont="1" applyFill="1" applyBorder="1" applyAlignment="1">
      <alignment horizontal="center" vertical="center"/>
    </xf>
    <xf numFmtId="3" fontId="9" fillId="3" borderId="11" xfId="1" applyNumberFormat="1" applyFont="1" applyFill="1" applyBorder="1" applyAlignment="1">
      <alignment horizontal="center" vertical="center"/>
    </xf>
    <xf numFmtId="0" fontId="10" fillId="9" borderId="22" xfId="1" applyFont="1" applyFill="1" applyBorder="1" applyAlignment="1">
      <alignment horizontal="center" vertical="center" textRotation="90"/>
    </xf>
    <xf numFmtId="0" fontId="10" fillId="9" borderId="20" xfId="1" applyFont="1" applyFill="1" applyBorder="1" applyAlignment="1">
      <alignment horizontal="center" textRotation="90"/>
    </xf>
    <xf numFmtId="0" fontId="10" fillId="9" borderId="22" xfId="1" applyFont="1" applyFill="1" applyBorder="1" applyAlignment="1">
      <alignment horizontal="center" textRotation="90"/>
    </xf>
    <xf numFmtId="4" fontId="13" fillId="3" borderId="25" xfId="1" applyNumberFormat="1" applyFont="1" applyFill="1" applyBorder="1" applyAlignment="1">
      <alignment horizontal="left" vertical="center"/>
    </xf>
    <xf numFmtId="4" fontId="8" fillId="3" borderId="26" xfId="1" applyNumberFormat="1" applyFont="1" applyFill="1" applyBorder="1" applyAlignment="1">
      <alignment horizontal="right" vertical="center"/>
    </xf>
    <xf numFmtId="3" fontId="8" fillId="3" borderId="26" xfId="1" applyNumberFormat="1" applyFont="1" applyFill="1" applyBorder="1" applyAlignment="1">
      <alignment horizontal="right" vertical="center"/>
    </xf>
    <xf numFmtId="3" fontId="8" fillId="3" borderId="26" xfId="1" applyNumberFormat="1" applyFont="1" applyFill="1" applyBorder="1" applyAlignment="1">
      <alignment horizontal="center" vertical="center"/>
    </xf>
    <xf numFmtId="3" fontId="8" fillId="3" borderId="27" xfId="1" applyNumberFormat="1" applyFont="1" applyFill="1" applyBorder="1" applyAlignment="1">
      <alignment horizontal="right" vertical="center"/>
    </xf>
    <xf numFmtId="3" fontId="9" fillId="3" borderId="37" xfId="1" applyNumberFormat="1" applyFont="1" applyFill="1" applyBorder="1" applyAlignment="1">
      <alignment horizontal="center" vertical="center"/>
    </xf>
    <xf numFmtId="0" fontId="2" fillId="10" borderId="32" xfId="1" applyFont="1" applyFill="1" applyBorder="1" applyAlignment="1">
      <alignment horizontal="center" vertical="center" wrapText="1"/>
    </xf>
    <xf numFmtId="0" fontId="11" fillId="10" borderId="22" xfId="1" applyFont="1" applyFill="1" applyBorder="1" applyAlignment="1">
      <alignment horizontal="center" vertical="center" wrapText="1"/>
    </xf>
    <xf numFmtId="0" fontId="11" fillId="10" borderId="33" xfId="1" applyFont="1" applyFill="1" applyBorder="1" applyAlignment="1">
      <alignment horizontal="center" vertical="center" wrapText="1"/>
    </xf>
    <xf numFmtId="0" fontId="11" fillId="3" borderId="46" xfId="1" applyFont="1" applyFill="1" applyBorder="1" applyAlignment="1">
      <alignment horizontal="center" vertical="center" wrapText="1"/>
    </xf>
    <xf numFmtId="0" fontId="11" fillId="3" borderId="14" xfId="1" applyFont="1" applyFill="1" applyBorder="1" applyAlignment="1">
      <alignment horizontal="center" vertical="center" wrapText="1"/>
    </xf>
    <xf numFmtId="0" fontId="2" fillId="10" borderId="25" xfId="1" applyFont="1" applyFill="1" applyBorder="1" applyAlignment="1">
      <alignment horizontal="center" vertical="center" wrapText="1"/>
    </xf>
    <xf numFmtId="0" fontId="2" fillId="10" borderId="26" xfId="1" applyFont="1" applyFill="1" applyBorder="1" applyAlignment="1">
      <alignment horizontal="center" vertical="center" wrapText="1"/>
    </xf>
    <xf numFmtId="0" fontId="2" fillId="10" borderId="27" xfId="1" applyFont="1" applyFill="1" applyBorder="1" applyAlignment="1">
      <alignment horizontal="center" vertical="center" wrapText="1"/>
    </xf>
    <xf numFmtId="0" fontId="2" fillId="8" borderId="47" xfId="1" applyFont="1" applyFill="1" applyBorder="1" applyAlignment="1">
      <alignment horizontal="center" vertical="center" wrapText="1"/>
    </xf>
    <xf numFmtId="0" fontId="2" fillId="8" borderId="48" xfId="1" applyFont="1" applyFill="1" applyBorder="1" applyAlignment="1">
      <alignment horizontal="center" vertical="center" wrapText="1"/>
    </xf>
    <xf numFmtId="0" fontId="6" fillId="0" borderId="0" xfId="2"/>
    <xf numFmtId="3" fontId="6" fillId="0" borderId="0" xfId="2" applyNumberFormat="1"/>
    <xf numFmtId="0" fontId="6" fillId="0" borderId="0" xfId="2" applyAlignment="1">
      <alignment horizontal="center"/>
    </xf>
    <xf numFmtId="0" fontId="6" fillId="0" borderId="0" xfId="2" applyAlignment="1">
      <alignment horizontal="left"/>
    </xf>
    <xf numFmtId="0" fontId="3" fillId="0" borderId="0" xfId="2" applyFont="1" applyAlignment="1">
      <alignment horizontal="center"/>
    </xf>
    <xf numFmtId="0" fontId="6" fillId="0" borderId="0" xfId="2" applyBorder="1"/>
    <xf numFmtId="3" fontId="3" fillId="0" borderId="0" xfId="2" applyNumberFormat="1" applyFont="1" applyAlignment="1">
      <alignment horizontal="center"/>
    </xf>
    <xf numFmtId="3" fontId="3" fillId="0" borderId="0" xfId="2" applyNumberFormat="1" applyFont="1" applyAlignment="1">
      <alignment horizontal="center"/>
    </xf>
    <xf numFmtId="0" fontId="2" fillId="0" borderId="0" xfId="2" applyFont="1" applyAlignment="1"/>
    <xf numFmtId="0" fontId="2" fillId="0" borderId="0" xfId="2" applyFont="1" applyAlignment="1">
      <alignment horizontal="center"/>
    </xf>
    <xf numFmtId="0" fontId="14" fillId="0" borderId="0" xfId="2" applyFont="1" applyAlignment="1">
      <alignment horizontal="left"/>
    </xf>
    <xf numFmtId="0" fontId="14" fillId="0" borderId="0" xfId="2" applyFont="1"/>
    <xf numFmtId="0" fontId="14" fillId="0" borderId="0" xfId="2" applyFont="1" applyAlignment="1">
      <alignment horizontal="center"/>
    </xf>
    <xf numFmtId="0" fontId="6" fillId="3" borderId="49" xfId="2" applyFill="1" applyBorder="1" applyAlignment="1">
      <alignment horizontal="left"/>
    </xf>
    <xf numFmtId="0" fontId="6" fillId="3" borderId="9" xfId="2" applyFill="1" applyBorder="1" applyAlignment="1">
      <alignment horizontal="left"/>
    </xf>
    <xf numFmtId="3" fontId="9" fillId="4" borderId="1" xfId="2" applyNumberFormat="1" applyFont="1" applyFill="1" applyBorder="1" applyAlignment="1">
      <alignment horizontal="right" vertical="center"/>
    </xf>
    <xf numFmtId="4" fontId="9" fillId="4" borderId="50" xfId="2" applyNumberFormat="1" applyFont="1" applyFill="1" applyBorder="1" applyAlignment="1">
      <alignment horizontal="right" vertical="center"/>
    </xf>
    <xf numFmtId="4" fontId="9" fillId="4" borderId="41" xfId="2" applyNumberFormat="1" applyFont="1" applyFill="1" applyBorder="1" applyAlignment="1">
      <alignment horizontal="right" vertical="center"/>
    </xf>
    <xf numFmtId="3" fontId="9" fillId="4" borderId="1" xfId="2" applyNumberFormat="1" applyFont="1" applyFill="1" applyBorder="1" applyAlignment="1">
      <alignment horizontal="center" vertical="center"/>
    </xf>
    <xf numFmtId="3" fontId="9" fillId="4" borderId="42" xfId="2" applyNumberFormat="1" applyFont="1" applyFill="1" applyBorder="1" applyAlignment="1">
      <alignment horizontal="right" vertical="center"/>
    </xf>
    <xf numFmtId="3" fontId="9" fillId="4" borderId="42" xfId="2" applyNumberFormat="1" applyFont="1" applyFill="1" applyBorder="1" applyAlignment="1">
      <alignment horizontal="center" vertical="center"/>
    </xf>
    <xf numFmtId="0" fontId="2" fillId="4" borderId="7" xfId="2" applyFont="1" applyFill="1" applyBorder="1" applyAlignment="1">
      <alignment horizontal="center" vertical="center"/>
    </xf>
    <xf numFmtId="0" fontId="2" fillId="4" borderId="8" xfId="2" applyFont="1" applyFill="1" applyBorder="1" applyAlignment="1">
      <alignment horizontal="center" vertical="center"/>
    </xf>
    <xf numFmtId="0" fontId="2" fillId="4" borderId="9" xfId="2" applyFont="1" applyFill="1" applyBorder="1" applyAlignment="1">
      <alignment horizontal="center" vertical="center"/>
    </xf>
    <xf numFmtId="0" fontId="6" fillId="0" borderId="0" xfId="2" applyAlignment="1">
      <alignment horizontal="center" vertical="center"/>
    </xf>
    <xf numFmtId="0" fontId="6" fillId="0" borderId="0" xfId="2" applyBorder="1" applyAlignment="1">
      <alignment horizontal="center" vertical="center"/>
    </xf>
    <xf numFmtId="0" fontId="6" fillId="3" borderId="0" xfId="2" applyFill="1" applyBorder="1" applyAlignment="1">
      <alignment horizontal="left" vertical="center"/>
    </xf>
    <xf numFmtId="0" fontId="6" fillId="3" borderId="51" xfId="2" applyFill="1" applyBorder="1" applyAlignment="1">
      <alignment horizontal="left" vertical="center"/>
    </xf>
    <xf numFmtId="3" fontId="8" fillId="3" borderId="13" xfId="2" applyNumberFormat="1" applyFont="1" applyFill="1" applyBorder="1" applyAlignment="1">
      <alignment horizontal="right" vertical="center"/>
    </xf>
    <xf numFmtId="3" fontId="8" fillId="3" borderId="14" xfId="2" applyNumberFormat="1" applyFont="1" applyFill="1" applyBorder="1" applyAlignment="1">
      <alignment horizontal="right" vertical="center"/>
    </xf>
    <xf numFmtId="4" fontId="8" fillId="3" borderId="34" xfId="2" applyNumberFormat="1" applyFont="1" applyFill="1" applyBorder="1" applyAlignment="1">
      <alignment horizontal="right" vertical="center"/>
    </xf>
    <xf numFmtId="3" fontId="9" fillId="3" borderId="52" xfId="2" applyNumberFormat="1" applyFont="1" applyFill="1" applyBorder="1" applyAlignment="1">
      <alignment horizontal="right" vertical="center"/>
    </xf>
    <xf numFmtId="4" fontId="8" fillId="3" borderId="36" xfId="2" applyNumberFormat="1" applyFont="1" applyFill="1" applyBorder="1" applyAlignment="1">
      <alignment horizontal="right" vertical="center"/>
    </xf>
    <xf numFmtId="3" fontId="9" fillId="3" borderId="14" xfId="2" applyNumberFormat="1" applyFont="1" applyFill="1" applyBorder="1" applyAlignment="1">
      <alignment horizontal="right" vertical="center"/>
    </xf>
    <xf numFmtId="3" fontId="9" fillId="3" borderId="5" xfId="2" applyNumberFormat="1" applyFont="1" applyFill="1" applyBorder="1" applyAlignment="1">
      <alignment horizontal="center" vertical="center"/>
    </xf>
    <xf numFmtId="3" fontId="9" fillId="3" borderId="53" xfId="2" applyNumberFormat="1" applyFont="1" applyFill="1" applyBorder="1" applyAlignment="1">
      <alignment horizontal="center" vertical="center"/>
    </xf>
    <xf numFmtId="3" fontId="9" fillId="3" borderId="44" xfId="0" applyNumberFormat="1" applyFont="1" applyFill="1" applyBorder="1" applyAlignment="1">
      <alignment horizontal="center" vertical="center"/>
    </xf>
    <xf numFmtId="3" fontId="9" fillId="3" borderId="15" xfId="2" applyNumberFormat="1" applyFont="1" applyFill="1" applyBorder="1" applyAlignment="1">
      <alignment horizontal="right" vertical="center"/>
    </xf>
    <xf numFmtId="0" fontId="2" fillId="3" borderId="16" xfId="0" applyFont="1" applyFill="1" applyBorder="1" applyAlignment="1">
      <alignment horizontal="left" vertical="center"/>
    </xf>
    <xf numFmtId="0" fontId="10" fillId="5" borderId="5" xfId="0" applyFont="1" applyFill="1" applyBorder="1" applyAlignment="1">
      <alignment horizontal="center" vertical="center" textRotation="90"/>
    </xf>
    <xf numFmtId="0" fontId="2" fillId="5" borderId="17" xfId="0" applyFont="1" applyFill="1" applyBorder="1" applyAlignment="1">
      <alignment horizontal="center" vertical="center"/>
    </xf>
    <xf numFmtId="0" fontId="6" fillId="0" borderId="0" xfId="2" applyBorder="1" applyAlignment="1">
      <alignment horizontal="left" vertical="center"/>
    </xf>
    <xf numFmtId="0" fontId="6" fillId="3" borderId="54" xfId="2" applyFill="1" applyBorder="1" applyAlignment="1">
      <alignment horizontal="left" vertical="center"/>
    </xf>
    <xf numFmtId="3" fontId="8" fillId="3" borderId="19" xfId="2" applyNumberFormat="1" applyFont="1" applyFill="1" applyBorder="1" applyAlignment="1">
      <alignment horizontal="right" vertical="center"/>
    </xf>
    <xf numFmtId="3" fontId="8" fillId="3" borderId="10" xfId="2" applyNumberFormat="1" applyFont="1" applyFill="1" applyBorder="1" applyAlignment="1">
      <alignment horizontal="right" vertical="center"/>
    </xf>
    <xf numFmtId="4" fontId="8" fillId="3" borderId="28" xfId="2" applyNumberFormat="1" applyFont="1" applyFill="1" applyBorder="1" applyAlignment="1">
      <alignment horizontal="right" vertical="center"/>
    </xf>
    <xf numFmtId="3" fontId="9" fillId="3" borderId="55" xfId="2" applyNumberFormat="1" applyFont="1" applyFill="1" applyBorder="1" applyAlignment="1">
      <alignment horizontal="right" vertical="center"/>
    </xf>
    <xf numFmtId="3" fontId="9" fillId="3" borderId="10" xfId="2" applyNumberFormat="1" applyFont="1" applyFill="1" applyBorder="1" applyAlignment="1">
      <alignment horizontal="right" vertical="center"/>
    </xf>
    <xf numFmtId="3" fontId="9" fillId="3" borderId="23" xfId="2" applyNumberFormat="1" applyFont="1" applyFill="1" applyBorder="1" applyAlignment="1">
      <alignment horizontal="center" vertical="center"/>
    </xf>
    <xf numFmtId="3" fontId="9" fillId="3" borderId="37" xfId="2" applyNumberFormat="1" applyFont="1" applyFill="1" applyBorder="1" applyAlignment="1">
      <alignment horizontal="center" vertical="center"/>
    </xf>
    <xf numFmtId="3" fontId="9" fillId="3" borderId="45" xfId="0" applyNumberFormat="1" applyFont="1" applyFill="1" applyBorder="1" applyAlignment="1">
      <alignment horizontal="center" vertical="center"/>
    </xf>
    <xf numFmtId="3" fontId="9" fillId="3" borderId="17" xfId="2" applyNumberFormat="1" applyFont="1" applyFill="1" applyBorder="1" applyAlignment="1">
      <alignment horizontal="right" vertical="center"/>
    </xf>
    <xf numFmtId="0" fontId="10" fillId="5" borderId="20" xfId="0" applyFont="1" applyFill="1" applyBorder="1" applyAlignment="1">
      <alignment horizontal="center" vertical="center" textRotation="90"/>
    </xf>
    <xf numFmtId="4" fontId="8" fillId="6" borderId="36" xfId="2" applyNumberFormat="1" applyFont="1" applyFill="1" applyBorder="1" applyAlignment="1">
      <alignment horizontal="right" vertical="center"/>
    </xf>
    <xf numFmtId="3" fontId="9" fillId="6" borderId="10" xfId="2" applyNumberFormat="1" applyFont="1" applyFill="1" applyBorder="1" applyAlignment="1">
      <alignment horizontal="right" vertical="center"/>
    </xf>
    <xf numFmtId="3" fontId="9" fillId="6" borderId="23" xfId="2" applyNumberFormat="1" applyFont="1" applyFill="1" applyBorder="1" applyAlignment="1">
      <alignment horizontal="center" vertical="center"/>
    </xf>
    <xf numFmtId="3" fontId="9" fillId="6" borderId="37" xfId="2" applyNumberFormat="1" applyFont="1" applyFill="1" applyBorder="1" applyAlignment="1">
      <alignment horizontal="center" vertical="center"/>
    </xf>
    <xf numFmtId="3" fontId="9" fillId="6" borderId="45" xfId="0" applyNumberFormat="1" applyFont="1" applyFill="1" applyBorder="1" applyAlignment="1">
      <alignment horizontal="center" vertical="center"/>
    </xf>
    <xf numFmtId="3" fontId="9" fillId="6" borderId="17" xfId="2" applyNumberFormat="1" applyFont="1" applyFill="1" applyBorder="1" applyAlignment="1">
      <alignment horizontal="right" vertical="center"/>
    </xf>
    <xf numFmtId="0" fontId="2" fillId="6" borderId="16" xfId="0" applyFont="1" applyFill="1" applyBorder="1" applyAlignment="1">
      <alignment horizontal="left" vertical="center"/>
    </xf>
    <xf numFmtId="3" fontId="9" fillId="6" borderId="11" xfId="0" applyNumberFormat="1" applyFont="1" applyFill="1" applyBorder="1" applyAlignment="1">
      <alignment horizontal="center" vertical="center"/>
    </xf>
    <xf numFmtId="0" fontId="2" fillId="6" borderId="21" xfId="0" applyFont="1" applyFill="1" applyBorder="1" applyAlignment="1">
      <alignment horizontal="left" vertical="center"/>
    </xf>
    <xf numFmtId="3" fontId="9" fillId="3" borderId="11" xfId="0" applyNumberFormat="1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left" vertical="center"/>
    </xf>
    <xf numFmtId="4" fontId="8" fillId="6" borderId="28" xfId="2" applyNumberFormat="1" applyFont="1" applyFill="1" applyBorder="1" applyAlignment="1">
      <alignment horizontal="right" vertical="center"/>
    </xf>
    <xf numFmtId="3" fontId="9" fillId="6" borderId="55" xfId="2" applyNumberFormat="1" applyFont="1" applyFill="1" applyBorder="1" applyAlignment="1">
      <alignment horizontal="right" vertical="center"/>
    </xf>
    <xf numFmtId="0" fontId="10" fillId="5" borderId="22" xfId="0" applyFont="1" applyFill="1" applyBorder="1" applyAlignment="1">
      <alignment horizontal="center" vertical="center" textRotation="90"/>
    </xf>
    <xf numFmtId="0" fontId="10" fillId="7" borderId="23" xfId="0" applyFont="1" applyFill="1" applyBorder="1" applyAlignment="1">
      <alignment horizontal="center" vertical="center" textRotation="90"/>
    </xf>
    <xf numFmtId="0" fontId="2" fillId="7" borderId="17" xfId="0" applyFont="1" applyFill="1" applyBorder="1" applyAlignment="1">
      <alignment horizontal="center" vertical="center"/>
    </xf>
    <xf numFmtId="3" fontId="8" fillId="6" borderId="19" xfId="2" applyNumberFormat="1" applyFont="1" applyFill="1" applyBorder="1" applyAlignment="1">
      <alignment horizontal="right" vertical="center"/>
    </xf>
    <xf numFmtId="3" fontId="8" fillId="6" borderId="10" xfId="2" applyNumberFormat="1" applyFont="1" applyFill="1" applyBorder="1" applyAlignment="1">
      <alignment horizontal="right" vertical="center"/>
    </xf>
    <xf numFmtId="0" fontId="10" fillId="7" borderId="20" xfId="0" applyFont="1" applyFill="1" applyBorder="1" applyAlignment="1">
      <alignment horizontal="center" vertical="center" textRotation="90"/>
    </xf>
    <xf numFmtId="0" fontId="6" fillId="3" borderId="0" xfId="2" applyFill="1" applyBorder="1" applyAlignment="1">
      <alignment horizontal="left" vertical="center" wrapText="1"/>
    </xf>
    <xf numFmtId="0" fontId="6" fillId="3" borderId="54" xfId="2" applyFill="1" applyBorder="1" applyAlignment="1">
      <alignment horizontal="left" vertical="center" wrapText="1"/>
    </xf>
    <xf numFmtId="0" fontId="10" fillId="7" borderId="22" xfId="0" applyFont="1" applyFill="1" applyBorder="1" applyAlignment="1">
      <alignment horizontal="center" vertical="center" textRotation="90"/>
    </xf>
    <xf numFmtId="0" fontId="10" fillId="5" borderId="20" xfId="0" applyFont="1" applyFill="1" applyBorder="1" applyAlignment="1">
      <alignment horizontal="center" textRotation="90"/>
    </xf>
    <xf numFmtId="0" fontId="10" fillId="5" borderId="22" xfId="0" applyFont="1" applyFill="1" applyBorder="1" applyAlignment="1">
      <alignment horizontal="center" textRotation="90"/>
    </xf>
    <xf numFmtId="3" fontId="9" fillId="6" borderId="56" xfId="2" applyNumberFormat="1" applyFont="1" applyFill="1" applyBorder="1" applyAlignment="1">
      <alignment horizontal="right" vertical="center"/>
    </xf>
    <xf numFmtId="0" fontId="6" fillId="3" borderId="57" xfId="2" applyFill="1" applyBorder="1" applyAlignment="1">
      <alignment horizontal="left" vertical="center"/>
    </xf>
    <xf numFmtId="3" fontId="8" fillId="6" borderId="25" xfId="2" applyNumberFormat="1" applyFont="1" applyFill="1" applyBorder="1" applyAlignment="1">
      <alignment horizontal="right" vertical="center"/>
    </xf>
    <xf numFmtId="3" fontId="8" fillId="6" borderId="26" xfId="2" applyNumberFormat="1" applyFont="1" applyFill="1" applyBorder="1" applyAlignment="1">
      <alignment horizontal="right" vertical="center"/>
    </xf>
    <xf numFmtId="4" fontId="8" fillId="6" borderId="58" xfId="2" applyNumberFormat="1" applyFont="1" applyFill="1" applyBorder="1" applyAlignment="1">
      <alignment horizontal="right" vertical="center"/>
    </xf>
    <xf numFmtId="3" fontId="9" fillId="6" borderId="59" xfId="2" applyNumberFormat="1" applyFont="1" applyFill="1" applyBorder="1" applyAlignment="1">
      <alignment horizontal="right" vertical="center"/>
    </xf>
    <xf numFmtId="4" fontId="8" fillId="6" borderId="25" xfId="2" applyNumberFormat="1" applyFont="1" applyFill="1" applyBorder="1" applyAlignment="1">
      <alignment horizontal="right" vertical="center"/>
    </xf>
    <xf numFmtId="3" fontId="9" fillId="6" borderId="26" xfId="2" applyNumberFormat="1" applyFont="1" applyFill="1" applyBorder="1" applyAlignment="1">
      <alignment horizontal="right" vertical="center"/>
    </xf>
    <xf numFmtId="3" fontId="9" fillId="6" borderId="26" xfId="2" applyNumberFormat="1" applyFont="1" applyFill="1" applyBorder="1" applyAlignment="1">
      <alignment horizontal="center" vertical="center"/>
    </xf>
    <xf numFmtId="3" fontId="9" fillId="6" borderId="48" xfId="2" applyNumberFormat="1" applyFont="1" applyFill="1" applyBorder="1" applyAlignment="1">
      <alignment horizontal="center" vertical="center"/>
    </xf>
    <xf numFmtId="3" fontId="9" fillId="6" borderId="48" xfId="0" applyNumberFormat="1" applyFont="1" applyFill="1" applyBorder="1" applyAlignment="1">
      <alignment horizontal="center" vertical="center"/>
    </xf>
    <xf numFmtId="3" fontId="9" fillId="6" borderId="27" xfId="2" applyNumberFormat="1" applyFont="1" applyFill="1" applyBorder="1" applyAlignment="1">
      <alignment horizontal="right" vertical="center"/>
    </xf>
    <xf numFmtId="0" fontId="2" fillId="6" borderId="28" xfId="0" applyFont="1" applyFill="1" applyBorder="1" applyAlignment="1">
      <alignment horizontal="left" vertical="center"/>
    </xf>
    <xf numFmtId="0" fontId="10" fillId="7" borderId="29" xfId="0" applyFont="1" applyFill="1" applyBorder="1" applyAlignment="1">
      <alignment horizontal="center" vertical="center" textRotation="90"/>
    </xf>
    <xf numFmtId="0" fontId="2" fillId="7" borderId="30" xfId="0" applyFont="1" applyFill="1" applyBorder="1" applyAlignment="1">
      <alignment horizontal="center" vertical="center"/>
    </xf>
    <xf numFmtId="0" fontId="11" fillId="3" borderId="0" xfId="2" applyFont="1" applyFill="1" applyBorder="1" applyAlignment="1">
      <alignment horizontal="center" vertical="center" wrapText="1"/>
    </xf>
    <xf numFmtId="0" fontId="11" fillId="8" borderId="31" xfId="2" applyFont="1" applyFill="1" applyBorder="1" applyAlignment="1">
      <alignment horizontal="center" vertical="center" wrapText="1"/>
    </xf>
    <xf numFmtId="3" fontId="3" fillId="5" borderId="20" xfId="2" applyNumberFormat="1" applyFont="1" applyFill="1" applyBorder="1" applyAlignment="1">
      <alignment horizontal="center" vertical="center" wrapText="1"/>
    </xf>
    <xf numFmtId="3" fontId="11" fillId="5" borderId="20" xfId="2" applyNumberFormat="1" applyFont="1" applyFill="1" applyBorder="1" applyAlignment="1">
      <alignment horizontal="center" vertical="center" wrapText="1"/>
    </xf>
    <xf numFmtId="0" fontId="3" fillId="8" borderId="60" xfId="2" applyFont="1" applyFill="1" applyBorder="1" applyAlignment="1">
      <alignment horizontal="center" vertical="center" wrapText="1"/>
    </xf>
    <xf numFmtId="0" fontId="11" fillId="8" borderId="20" xfId="2" applyFont="1" applyFill="1" applyBorder="1" applyAlignment="1">
      <alignment horizontal="center" vertical="center" wrapText="1"/>
    </xf>
    <xf numFmtId="0" fontId="3" fillId="8" borderId="13" xfId="2" applyFont="1" applyFill="1" applyBorder="1" applyAlignment="1">
      <alignment horizontal="center" vertical="center" wrapText="1"/>
    </xf>
    <xf numFmtId="0" fontId="11" fillId="8" borderId="14" xfId="2" applyFont="1" applyFill="1" applyBorder="1" applyAlignment="1">
      <alignment horizontal="center" vertical="center" wrapText="1"/>
    </xf>
    <xf numFmtId="0" fontId="3" fillId="8" borderId="14" xfId="2" applyFont="1" applyFill="1" applyBorder="1" applyAlignment="1">
      <alignment horizontal="center" vertical="center" wrapText="1"/>
    </xf>
    <xf numFmtId="0" fontId="11" fillId="3" borderId="14" xfId="2" applyFont="1" applyFill="1" applyBorder="1" applyAlignment="1">
      <alignment horizontal="center" vertical="center" wrapText="1"/>
    </xf>
    <xf numFmtId="0" fontId="16" fillId="3" borderId="14" xfId="2" applyFont="1" applyFill="1" applyBorder="1" applyAlignment="1">
      <alignment horizontal="center" vertical="center" wrapText="1"/>
    </xf>
    <xf numFmtId="0" fontId="18" fillId="3" borderId="14" xfId="2" applyFont="1" applyFill="1" applyBorder="1" applyAlignment="1">
      <alignment horizontal="center" vertical="center" wrapText="1"/>
    </xf>
    <xf numFmtId="0" fontId="3" fillId="8" borderId="15" xfId="2" applyFont="1" applyFill="1" applyBorder="1" applyAlignment="1">
      <alignment horizontal="center" vertical="center" wrapText="1"/>
    </xf>
    <xf numFmtId="0" fontId="11" fillId="3" borderId="4" xfId="2" applyFont="1" applyFill="1" applyBorder="1" applyAlignment="1">
      <alignment horizontal="center" vertical="center"/>
    </xf>
    <xf numFmtId="0" fontId="11" fillId="3" borderId="5" xfId="2" applyFont="1" applyFill="1" applyBorder="1" applyAlignment="1">
      <alignment horizontal="center" vertical="center"/>
    </xf>
    <xf numFmtId="0" fontId="11" fillId="3" borderId="6" xfId="2" applyFont="1" applyFill="1" applyBorder="1" applyAlignment="1">
      <alignment horizontal="center" vertical="center" textRotation="90"/>
    </xf>
    <xf numFmtId="0" fontId="11" fillId="8" borderId="61" xfId="2" applyFont="1" applyFill="1" applyBorder="1" applyAlignment="1">
      <alignment horizontal="center" vertical="center" wrapText="1"/>
    </xf>
    <xf numFmtId="0" fontId="2" fillId="5" borderId="24" xfId="2" applyFont="1" applyFill="1" applyBorder="1" applyAlignment="1">
      <alignment horizontal="center" vertical="center"/>
    </xf>
    <xf numFmtId="0" fontId="2" fillId="5" borderId="47" xfId="2" applyFont="1" applyFill="1" applyBorder="1" applyAlignment="1">
      <alignment horizontal="center" vertical="center"/>
    </xf>
    <xf numFmtId="0" fontId="2" fillId="5" borderId="59" xfId="2" applyFont="1" applyFill="1" applyBorder="1" applyAlignment="1">
      <alignment horizontal="center" vertical="center"/>
    </xf>
    <xf numFmtId="0" fontId="2" fillId="8" borderId="25" xfId="2" applyFont="1" applyFill="1" applyBorder="1" applyAlignment="1">
      <alignment horizontal="center" vertical="center" wrapText="1"/>
    </xf>
    <xf numFmtId="0" fontId="2" fillId="8" borderId="26" xfId="2" applyFont="1" applyFill="1" applyBorder="1" applyAlignment="1">
      <alignment horizontal="center" vertical="center" wrapText="1"/>
    </xf>
    <xf numFmtId="0" fontId="2" fillId="8" borderId="48" xfId="2" applyFont="1" applyFill="1" applyBorder="1" applyAlignment="1">
      <alignment horizontal="center" vertical="center" wrapText="1"/>
    </xf>
    <xf numFmtId="0" fontId="2" fillId="8" borderId="27" xfId="2" applyFont="1" applyFill="1" applyBorder="1" applyAlignment="1">
      <alignment horizontal="center" vertical="center" wrapText="1"/>
    </xf>
    <xf numFmtId="0" fontId="11" fillId="3" borderId="62" xfId="2" applyFont="1" applyFill="1" applyBorder="1" applyAlignment="1">
      <alignment horizontal="center" vertical="center"/>
    </xf>
    <xf numFmtId="0" fontId="11" fillId="3" borderId="29" xfId="2" applyFont="1" applyFill="1" applyBorder="1" applyAlignment="1">
      <alignment horizontal="center" vertical="center"/>
    </xf>
    <xf numFmtId="0" fontId="11" fillId="3" borderId="63" xfId="2" applyFont="1" applyFill="1" applyBorder="1" applyAlignment="1">
      <alignment horizontal="center" vertical="center" textRotation="90"/>
    </xf>
    <xf numFmtId="0" fontId="21" fillId="3" borderId="0" xfId="2" applyFont="1" applyFill="1" applyBorder="1" applyAlignment="1">
      <alignment horizontal="center" vertical="center" wrapText="1"/>
    </xf>
    <xf numFmtId="0" fontId="21" fillId="3" borderId="40" xfId="2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23" fillId="0" borderId="0" xfId="0" applyFont="1"/>
    <xf numFmtId="3" fontId="24" fillId="11" borderId="3" xfId="0" applyNumberFormat="1" applyFont="1" applyFill="1" applyBorder="1" applyAlignment="1">
      <alignment horizontal="center" vertical="center"/>
    </xf>
    <xf numFmtId="4" fontId="24" fillId="11" borderId="3" xfId="0" applyNumberFormat="1" applyFont="1" applyFill="1" applyBorder="1" applyAlignment="1">
      <alignment horizontal="right" vertical="center"/>
    </xf>
    <xf numFmtId="3" fontId="24" fillId="11" borderId="42" xfId="0" applyNumberFormat="1" applyFont="1" applyFill="1" applyBorder="1" applyAlignment="1">
      <alignment horizontal="right" vertical="center"/>
    </xf>
    <xf numFmtId="0" fontId="24" fillId="11" borderId="50" xfId="0" applyFont="1" applyFill="1" applyBorder="1" applyAlignment="1">
      <alignment horizontal="center" vertical="center"/>
    </xf>
    <xf numFmtId="0" fontId="24" fillId="11" borderId="1" xfId="0" applyFont="1" applyFill="1" applyBorder="1" applyAlignment="1">
      <alignment horizontal="center" vertical="center"/>
    </xf>
    <xf numFmtId="0" fontId="24" fillId="11" borderId="42" xfId="0" applyFont="1" applyFill="1" applyBorder="1" applyAlignment="1">
      <alignment horizontal="center" vertical="center"/>
    </xf>
    <xf numFmtId="3" fontId="25" fillId="3" borderId="64" xfId="0" applyNumberFormat="1" applyFont="1" applyFill="1" applyBorder="1" applyAlignment="1">
      <alignment horizontal="left" vertical="center"/>
    </xf>
    <xf numFmtId="4" fontId="24" fillId="6" borderId="35" xfId="0" applyNumberFormat="1" applyFont="1" applyFill="1" applyBorder="1" applyAlignment="1">
      <alignment horizontal="right" vertical="center"/>
    </xf>
    <xf numFmtId="3" fontId="24" fillId="6" borderId="35" xfId="0" applyNumberFormat="1" applyFont="1" applyFill="1" applyBorder="1" applyAlignment="1">
      <alignment horizontal="right" vertical="center"/>
    </xf>
    <xf numFmtId="4" fontId="24" fillId="6" borderId="55" xfId="0" applyNumberFormat="1" applyFont="1" applyFill="1" applyBorder="1" applyAlignment="1">
      <alignment horizontal="right" vertical="center"/>
    </xf>
    <xf numFmtId="3" fontId="24" fillId="6" borderId="65" xfId="0" applyNumberFormat="1" applyFont="1" applyFill="1" applyBorder="1" applyAlignment="1">
      <alignment horizontal="right" vertical="center"/>
    </xf>
    <xf numFmtId="4" fontId="24" fillId="6" borderId="49" xfId="0" applyNumberFormat="1" applyFont="1" applyFill="1" applyBorder="1" applyAlignment="1">
      <alignment horizontal="right" vertical="center"/>
    </xf>
    <xf numFmtId="3" fontId="24" fillId="6" borderId="17" xfId="0" applyNumberFormat="1" applyFont="1" applyFill="1" applyBorder="1" applyAlignment="1">
      <alignment horizontal="right" vertical="center"/>
    </xf>
    <xf numFmtId="3" fontId="24" fillId="6" borderId="33" xfId="0" applyNumberFormat="1" applyFont="1" applyFill="1" applyBorder="1" applyAlignment="1">
      <alignment horizontal="right" vertical="center"/>
    </xf>
    <xf numFmtId="0" fontId="2" fillId="5" borderId="33" xfId="0" applyFont="1" applyFill="1" applyBorder="1" applyAlignment="1">
      <alignment horizontal="center" vertical="center"/>
    </xf>
    <xf numFmtId="3" fontId="25" fillId="3" borderId="54" xfId="0" applyNumberFormat="1" applyFont="1" applyFill="1" applyBorder="1" applyAlignment="1">
      <alignment horizontal="left" vertical="center"/>
    </xf>
    <xf numFmtId="4" fontId="24" fillId="6" borderId="65" xfId="0" applyNumberFormat="1" applyFont="1" applyFill="1" applyBorder="1" applyAlignment="1">
      <alignment horizontal="right" vertical="center"/>
    </xf>
    <xf numFmtId="3" fontId="24" fillId="6" borderId="30" xfId="0" applyNumberFormat="1" applyFont="1" applyFill="1" applyBorder="1" applyAlignment="1">
      <alignment horizontal="right" vertical="center"/>
    </xf>
    <xf numFmtId="3" fontId="24" fillId="3" borderId="65" xfId="0" applyNumberFormat="1" applyFont="1" applyFill="1" applyBorder="1" applyAlignment="1">
      <alignment horizontal="right" vertical="center"/>
    </xf>
    <xf numFmtId="3" fontId="24" fillId="6" borderId="54" xfId="0" applyNumberFormat="1" applyFont="1" applyFill="1" applyBorder="1" applyAlignment="1">
      <alignment horizontal="right" vertical="center"/>
    </xf>
    <xf numFmtId="3" fontId="25" fillId="3" borderId="65" xfId="0" applyNumberFormat="1" applyFont="1" applyFill="1" applyBorder="1" applyAlignment="1">
      <alignment horizontal="left" vertical="center"/>
    </xf>
    <xf numFmtId="4" fontId="24" fillId="3" borderId="65" xfId="0" applyNumberFormat="1" applyFont="1" applyFill="1" applyBorder="1" applyAlignment="1">
      <alignment horizontal="right" vertical="center"/>
    </xf>
    <xf numFmtId="4" fontId="24" fillId="3" borderId="55" xfId="0" applyNumberFormat="1" applyFont="1" applyFill="1" applyBorder="1" applyAlignment="1">
      <alignment horizontal="right" vertical="center"/>
    </xf>
    <xf numFmtId="3" fontId="26" fillId="3" borderId="54" xfId="0" applyNumberFormat="1" applyFont="1" applyFill="1" applyBorder="1" applyAlignment="1">
      <alignment horizontal="left" vertical="center" wrapText="1"/>
    </xf>
    <xf numFmtId="0" fontId="2" fillId="5" borderId="30" xfId="0" applyFont="1" applyFill="1" applyBorder="1" applyAlignment="1">
      <alignment horizontal="center" vertical="center"/>
    </xf>
    <xf numFmtId="4" fontId="24" fillId="6" borderId="31" xfId="0" applyNumberFormat="1" applyFont="1" applyFill="1" applyBorder="1" applyAlignment="1">
      <alignment horizontal="right" vertical="center"/>
    </xf>
    <xf numFmtId="3" fontId="24" fillId="3" borderId="31" xfId="0" applyNumberFormat="1" applyFont="1" applyFill="1" applyBorder="1" applyAlignment="1">
      <alignment horizontal="right" vertical="center"/>
    </xf>
    <xf numFmtId="4" fontId="24" fillId="6" borderId="51" xfId="0" applyNumberFormat="1" applyFont="1" applyFill="1" applyBorder="1" applyAlignment="1">
      <alignment horizontal="right" vertical="center"/>
    </xf>
    <xf numFmtId="3" fontId="24" fillId="6" borderId="51" xfId="0" applyNumberFormat="1" applyFont="1" applyFill="1" applyBorder="1" applyAlignment="1">
      <alignment horizontal="right" vertical="center"/>
    </xf>
    <xf numFmtId="4" fontId="24" fillId="6" borderId="66" xfId="0" applyNumberFormat="1" applyFont="1" applyFill="1" applyBorder="1" applyAlignment="1">
      <alignment horizontal="right" vertical="center"/>
    </xf>
    <xf numFmtId="3" fontId="24" fillId="6" borderId="15" xfId="0" applyNumberFormat="1" applyFont="1" applyFill="1" applyBorder="1" applyAlignment="1">
      <alignment horizontal="right" vertical="center"/>
    </xf>
    <xf numFmtId="0" fontId="2" fillId="6" borderId="46" xfId="0" applyFont="1" applyFill="1" applyBorder="1" applyAlignment="1">
      <alignment horizontal="left" vertical="center"/>
    </xf>
    <xf numFmtId="0" fontId="10" fillId="7" borderId="5" xfId="0" applyFont="1" applyFill="1" applyBorder="1" applyAlignment="1">
      <alignment horizontal="center" vertical="center" textRotation="90"/>
    </xf>
    <xf numFmtId="0" fontId="2" fillId="7" borderId="15" xfId="0" applyFont="1" applyFill="1" applyBorder="1" applyAlignment="1">
      <alignment horizontal="center" vertical="center"/>
    </xf>
    <xf numFmtId="3" fontId="24" fillId="3" borderId="17" xfId="0" applyNumberFormat="1" applyFont="1" applyFill="1" applyBorder="1" applyAlignment="1">
      <alignment horizontal="right" vertical="center"/>
    </xf>
    <xf numFmtId="3" fontId="25" fillId="3" borderId="54" xfId="0" applyNumberFormat="1" applyFont="1" applyFill="1" applyBorder="1" applyAlignment="1">
      <alignment horizontal="left" vertical="center" wrapText="1"/>
    </xf>
    <xf numFmtId="3" fontId="25" fillId="3" borderId="61" xfId="0" applyNumberFormat="1" applyFont="1" applyFill="1" applyBorder="1" applyAlignment="1">
      <alignment horizontal="left" vertical="center" wrapText="1"/>
    </xf>
    <xf numFmtId="4" fontId="24" fillId="6" borderId="57" xfId="0" applyNumberFormat="1" applyFont="1" applyFill="1" applyBorder="1" applyAlignment="1">
      <alignment horizontal="right" vertical="center"/>
    </xf>
    <xf numFmtId="3" fontId="24" fillId="6" borderId="57" xfId="0" applyNumberFormat="1" applyFont="1" applyFill="1" applyBorder="1" applyAlignment="1">
      <alignment horizontal="right" vertical="center"/>
    </xf>
    <xf numFmtId="4" fontId="24" fillId="6" borderId="59" xfId="0" applyNumberFormat="1" applyFont="1" applyFill="1" applyBorder="1" applyAlignment="1">
      <alignment horizontal="right" vertical="center"/>
    </xf>
    <xf numFmtId="3" fontId="24" fillId="6" borderId="63" xfId="0" applyNumberFormat="1" applyFont="1" applyFill="1" applyBorder="1" applyAlignment="1">
      <alignment horizontal="right" vertical="center"/>
    </xf>
    <xf numFmtId="0" fontId="2" fillId="6" borderId="58" xfId="0" applyFont="1" applyFill="1" applyBorder="1" applyAlignment="1">
      <alignment horizontal="left" vertical="center"/>
    </xf>
    <xf numFmtId="0" fontId="2" fillId="7" borderId="27" xfId="0" applyFont="1" applyFill="1" applyBorder="1" applyAlignment="1">
      <alignment horizontal="center" vertical="center"/>
    </xf>
    <xf numFmtId="3" fontId="25" fillId="3" borderId="51" xfId="0" applyNumberFormat="1" applyFont="1" applyFill="1" applyBorder="1" applyAlignment="1">
      <alignment horizontal="left" vertical="center"/>
    </xf>
    <xf numFmtId="3" fontId="24" fillId="6" borderId="31" xfId="0" applyNumberFormat="1" applyFont="1" applyFill="1" applyBorder="1" applyAlignment="1">
      <alignment horizontal="right" vertical="center"/>
    </xf>
    <xf numFmtId="4" fontId="24" fillId="6" borderId="52" xfId="0" applyNumberFormat="1" applyFont="1" applyFill="1" applyBorder="1" applyAlignment="1">
      <alignment horizontal="right" vertical="center"/>
    </xf>
    <xf numFmtId="0" fontId="10" fillId="5" borderId="5" xfId="0" applyFont="1" applyFill="1" applyBorder="1" applyAlignment="1">
      <alignment horizontal="center" textRotation="90"/>
    </xf>
    <xf numFmtId="3" fontId="25" fillId="3" borderId="57" xfId="0" applyNumberFormat="1" applyFont="1" applyFill="1" applyBorder="1" applyAlignment="1">
      <alignment horizontal="left" vertical="center"/>
    </xf>
    <xf numFmtId="4" fontId="24" fillId="3" borderId="57" xfId="0" applyNumberFormat="1" applyFont="1" applyFill="1" applyBorder="1" applyAlignment="1">
      <alignment horizontal="right" vertical="center"/>
    </xf>
    <xf numFmtId="3" fontId="24" fillId="3" borderId="57" xfId="0" applyNumberFormat="1" applyFont="1" applyFill="1" applyBorder="1" applyAlignment="1">
      <alignment horizontal="right" vertical="center"/>
    </xf>
    <xf numFmtId="3" fontId="24" fillId="6" borderId="27" xfId="0" applyNumberFormat="1" applyFont="1" applyFill="1" applyBorder="1" applyAlignment="1">
      <alignment horizontal="right" vertical="center"/>
    </xf>
    <xf numFmtId="0" fontId="10" fillId="5" borderId="29" xfId="0" applyFont="1" applyFill="1" applyBorder="1" applyAlignment="1">
      <alignment horizontal="center" textRotation="90"/>
    </xf>
    <xf numFmtId="0" fontId="2" fillId="5" borderId="27" xfId="0" applyFont="1" applyFill="1" applyBorder="1" applyAlignment="1">
      <alignment horizontal="center" vertical="center"/>
    </xf>
    <xf numFmtId="0" fontId="2" fillId="7" borderId="33" xfId="0" applyFont="1" applyFill="1" applyBorder="1" applyAlignment="1">
      <alignment horizontal="center" vertical="center"/>
    </xf>
    <xf numFmtId="3" fontId="24" fillId="3" borderId="54" xfId="0" applyNumberFormat="1" applyFont="1" applyFill="1" applyBorder="1" applyAlignment="1">
      <alignment horizontal="right" vertical="center"/>
    </xf>
    <xf numFmtId="3" fontId="24" fillId="3" borderId="54" xfId="0" applyNumberFormat="1" applyFont="1" applyFill="1" applyBorder="1" applyAlignment="1">
      <alignment horizontal="center" vertical="center"/>
    </xf>
    <xf numFmtId="3" fontId="27" fillId="3" borderId="54" xfId="0" applyNumberFormat="1" applyFont="1" applyFill="1" applyBorder="1" applyAlignment="1">
      <alignment horizontal="left" vertical="center"/>
    </xf>
    <xf numFmtId="3" fontId="24" fillId="3" borderId="54" xfId="0" applyNumberFormat="1" applyFont="1" applyFill="1" applyBorder="1" applyAlignment="1">
      <alignment horizontal="left" vertical="center"/>
    </xf>
    <xf numFmtId="17" fontId="28" fillId="12" borderId="31" xfId="0" applyNumberFormat="1" applyFont="1" applyFill="1" applyBorder="1" applyAlignment="1">
      <alignment horizontal="center" vertical="center" wrapText="1"/>
    </xf>
    <xf numFmtId="17" fontId="29" fillId="13" borderId="3" xfId="0" applyNumberFormat="1" applyFont="1" applyFill="1" applyBorder="1" applyAlignment="1">
      <alignment horizontal="center" vertical="center" wrapText="1"/>
    </xf>
    <xf numFmtId="17" fontId="31" fillId="13" borderId="3" xfId="0" applyNumberFormat="1" applyFont="1" applyFill="1" applyBorder="1" applyAlignment="1">
      <alignment horizontal="center" vertical="center" wrapText="1"/>
    </xf>
    <xf numFmtId="17" fontId="28" fillId="7" borderId="3" xfId="0" applyNumberFormat="1" applyFont="1" applyFill="1" applyBorder="1" applyAlignment="1">
      <alignment horizontal="center" vertical="center" wrapText="1"/>
    </xf>
    <xf numFmtId="17" fontId="28" fillId="12" borderId="3" xfId="0" applyNumberFormat="1" applyFont="1" applyFill="1" applyBorder="1" applyAlignment="1">
      <alignment horizontal="center" vertical="center" wrapText="1"/>
    </xf>
    <xf numFmtId="17" fontId="28" fillId="12" borderId="9" xfId="0" applyNumberFormat="1" applyFont="1" applyFill="1" applyBorder="1" applyAlignment="1">
      <alignment horizontal="center" vertical="center" wrapText="1"/>
    </xf>
    <xf numFmtId="0" fontId="28" fillId="12" borderId="9" xfId="0" applyFont="1" applyFill="1" applyBorder="1" applyAlignment="1">
      <alignment horizontal="center" vertical="center" wrapText="1"/>
    </xf>
    <xf numFmtId="0" fontId="28" fillId="3" borderId="9" xfId="0" applyFont="1" applyFill="1" applyBorder="1" applyAlignment="1">
      <alignment horizontal="center" vertical="center" wrapText="1"/>
    </xf>
    <xf numFmtId="0" fontId="28" fillId="12" borderId="8" xfId="0" applyFont="1" applyFill="1" applyBorder="1" applyAlignment="1">
      <alignment horizontal="center" vertical="center" wrapText="1"/>
    </xf>
    <xf numFmtId="0" fontId="28" fillId="12" borderId="31" xfId="0" applyFont="1" applyFill="1" applyBorder="1" applyAlignment="1">
      <alignment horizontal="center" vertical="center" wrapText="1"/>
    </xf>
    <xf numFmtId="0" fontId="28" fillId="12" borderId="31" xfId="0" applyFont="1" applyFill="1" applyBorder="1" applyAlignment="1">
      <alignment horizontal="center" vertical="center"/>
    </xf>
    <xf numFmtId="17" fontId="28" fillId="12" borderId="61" xfId="0" applyNumberFormat="1" applyFont="1" applyFill="1" applyBorder="1" applyAlignment="1">
      <alignment horizontal="center" vertical="center" wrapText="1"/>
    </xf>
    <xf numFmtId="0" fontId="33" fillId="13" borderId="7" xfId="0" applyFont="1" applyFill="1" applyBorder="1" applyAlignment="1">
      <alignment horizontal="center" vertical="center"/>
    </xf>
    <xf numFmtId="0" fontId="33" fillId="13" borderId="8" xfId="0" applyFont="1" applyFill="1" applyBorder="1" applyAlignment="1">
      <alignment horizontal="center" vertical="center"/>
    </xf>
    <xf numFmtId="0" fontId="33" fillId="13" borderId="9" xfId="0" applyFont="1" applyFill="1" applyBorder="1" applyAlignment="1">
      <alignment horizontal="center" vertical="center"/>
    </xf>
    <xf numFmtId="0" fontId="34" fillId="7" borderId="7" xfId="0" applyFont="1" applyFill="1" applyBorder="1" applyAlignment="1">
      <alignment horizontal="center" vertical="center"/>
    </xf>
    <xf numFmtId="0" fontId="34" fillId="7" borderId="8" xfId="0" applyFont="1" applyFill="1" applyBorder="1" applyAlignment="1">
      <alignment horizontal="center" vertical="center"/>
    </xf>
    <xf numFmtId="0" fontId="33" fillId="12" borderId="7" xfId="0" applyFont="1" applyFill="1" applyBorder="1" applyAlignment="1">
      <alignment horizontal="center" vertical="center"/>
    </xf>
    <xf numFmtId="0" fontId="33" fillId="12" borderId="8" xfId="0" applyFont="1" applyFill="1" applyBorder="1" applyAlignment="1">
      <alignment horizontal="center" vertical="center"/>
    </xf>
    <xf numFmtId="0" fontId="33" fillId="12" borderId="9" xfId="0" applyFont="1" applyFill="1" applyBorder="1" applyAlignment="1">
      <alignment horizontal="center" vertical="center"/>
    </xf>
    <xf numFmtId="0" fontId="28" fillId="12" borderId="61" xfId="0" applyFont="1" applyFill="1" applyBorder="1" applyAlignment="1">
      <alignment horizontal="center" vertical="center" wrapText="1"/>
    </xf>
    <xf numFmtId="0" fontId="28" fillId="12" borderId="61" xfId="0" applyFont="1" applyFill="1" applyBorder="1" applyAlignment="1">
      <alignment horizontal="center" vertical="center"/>
    </xf>
    <xf numFmtId="0" fontId="35" fillId="0" borderId="0" xfId="0" applyFont="1" applyAlignment="1"/>
    <xf numFmtId="0" fontId="36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2" fillId="0" borderId="0" xfId="2" applyFont="1" applyAlignment="1">
      <alignment horizontal="center"/>
    </xf>
    <xf numFmtId="14" fontId="2" fillId="0" borderId="67" xfId="2" applyNumberFormat="1" applyFont="1" applyBorder="1" applyAlignment="1">
      <alignment horizontal="center"/>
    </xf>
    <xf numFmtId="14" fontId="14" fillId="0" borderId="0" xfId="2" applyNumberFormat="1" applyFont="1"/>
    <xf numFmtId="3" fontId="9" fillId="4" borderId="4" xfId="2" applyNumberFormat="1" applyFont="1" applyFill="1" applyBorder="1" applyAlignment="1">
      <alignment horizontal="right" vertical="center"/>
    </xf>
    <xf numFmtId="3" fontId="9" fillId="4" borderId="5" xfId="2" applyNumberFormat="1" applyFont="1" applyFill="1" applyBorder="1" applyAlignment="1">
      <alignment horizontal="right" vertical="center"/>
    </xf>
    <xf numFmtId="3" fontId="9" fillId="4" borderId="6" xfId="2" applyNumberFormat="1" applyFont="1" applyFill="1" applyBorder="1" applyAlignment="1">
      <alignment horizontal="right" vertical="center"/>
    </xf>
    <xf numFmtId="4" fontId="8" fillId="4" borderId="8" xfId="2" applyNumberFormat="1" applyFont="1" applyFill="1" applyBorder="1" applyAlignment="1">
      <alignment horizontal="right" vertical="center"/>
    </xf>
    <xf numFmtId="3" fontId="9" fillId="4" borderId="9" xfId="2" applyNumberFormat="1" applyFont="1" applyFill="1" applyBorder="1" applyAlignment="1">
      <alignment horizontal="right" vertical="center"/>
    </xf>
    <xf numFmtId="0" fontId="6" fillId="0" borderId="51" xfId="2" applyBorder="1" applyAlignment="1">
      <alignment horizontal="center" vertical="center"/>
    </xf>
    <xf numFmtId="3" fontId="8" fillId="7" borderId="46" xfId="2" applyNumberFormat="1" applyFont="1" applyFill="1" applyBorder="1" applyAlignment="1">
      <alignment horizontal="right" vertical="center"/>
    </xf>
    <xf numFmtId="3" fontId="8" fillId="7" borderId="14" xfId="2" applyNumberFormat="1" applyFont="1" applyFill="1" applyBorder="1" applyAlignment="1">
      <alignment horizontal="right" vertical="center"/>
    </xf>
    <xf numFmtId="3" fontId="8" fillId="7" borderId="15" xfId="2" applyNumberFormat="1" applyFont="1" applyFill="1" applyBorder="1" applyAlignment="1">
      <alignment horizontal="right" vertical="center"/>
    </xf>
    <xf numFmtId="3" fontId="8" fillId="7" borderId="13" xfId="2" applyNumberFormat="1" applyFont="1" applyFill="1" applyBorder="1" applyAlignment="1">
      <alignment horizontal="right" vertical="center"/>
    </xf>
    <xf numFmtId="4" fontId="8" fillId="7" borderId="21" xfId="2" applyNumberFormat="1" applyFont="1" applyFill="1" applyBorder="1" applyAlignment="1">
      <alignment horizontal="right" vertical="center"/>
    </xf>
    <xf numFmtId="3" fontId="8" fillId="7" borderId="5" xfId="2" applyNumberFormat="1" applyFont="1" applyFill="1" applyBorder="1" applyAlignment="1">
      <alignment horizontal="center" vertical="center"/>
    </xf>
    <xf numFmtId="3" fontId="9" fillId="7" borderId="44" xfId="0" applyNumberFormat="1" applyFont="1" applyFill="1" applyBorder="1" applyAlignment="1">
      <alignment horizontal="center" vertical="center"/>
    </xf>
    <xf numFmtId="3" fontId="9" fillId="7" borderId="15" xfId="0" applyNumberFormat="1" applyFont="1" applyFill="1" applyBorder="1" applyAlignment="1">
      <alignment horizontal="right" vertical="center"/>
    </xf>
    <xf numFmtId="0" fontId="2" fillId="7" borderId="16" xfId="0" applyFont="1" applyFill="1" applyBorder="1" applyAlignment="1">
      <alignment horizontal="left" vertical="center"/>
    </xf>
    <xf numFmtId="0" fontId="6" fillId="0" borderId="54" xfId="2" applyBorder="1" applyAlignment="1">
      <alignment horizontal="center" vertical="center"/>
    </xf>
    <xf numFmtId="3" fontId="8" fillId="5" borderId="21" xfId="2" applyNumberFormat="1" applyFont="1" applyFill="1" applyBorder="1" applyAlignment="1">
      <alignment horizontal="right" vertical="center"/>
    </xf>
    <xf numFmtId="3" fontId="8" fillId="5" borderId="10" xfId="2" applyNumberFormat="1" applyFont="1" applyFill="1" applyBorder="1" applyAlignment="1">
      <alignment horizontal="right" vertical="center"/>
    </xf>
    <xf numFmtId="3" fontId="8" fillId="5" borderId="17" xfId="2" applyNumberFormat="1" applyFont="1" applyFill="1" applyBorder="1" applyAlignment="1">
      <alignment horizontal="right" vertical="center"/>
    </xf>
    <xf numFmtId="3" fontId="8" fillId="5" borderId="19" xfId="2" applyNumberFormat="1" applyFont="1" applyFill="1" applyBorder="1" applyAlignment="1">
      <alignment horizontal="right" vertical="center"/>
    </xf>
    <xf numFmtId="4" fontId="8" fillId="5" borderId="21" xfId="2" applyNumberFormat="1" applyFont="1" applyFill="1" applyBorder="1" applyAlignment="1">
      <alignment horizontal="right" vertical="center"/>
    </xf>
    <xf numFmtId="3" fontId="8" fillId="5" borderId="23" xfId="2" applyNumberFormat="1" applyFont="1" applyFill="1" applyBorder="1" applyAlignment="1">
      <alignment horizontal="center" vertical="center"/>
    </xf>
    <xf numFmtId="3" fontId="9" fillId="5" borderId="45" xfId="0" applyNumberFormat="1" applyFont="1" applyFill="1" applyBorder="1" applyAlignment="1">
      <alignment horizontal="center" vertical="center"/>
    </xf>
    <xf numFmtId="3" fontId="9" fillId="5" borderId="33" xfId="0" applyNumberFormat="1" applyFont="1" applyFill="1" applyBorder="1" applyAlignment="1">
      <alignment horizontal="right" vertical="center"/>
    </xf>
    <xf numFmtId="0" fontId="2" fillId="5" borderId="16" xfId="0" applyFont="1" applyFill="1" applyBorder="1" applyAlignment="1">
      <alignment horizontal="left" vertical="center"/>
    </xf>
    <xf numFmtId="3" fontId="8" fillId="7" borderId="21" xfId="2" applyNumberFormat="1" applyFont="1" applyFill="1" applyBorder="1" applyAlignment="1">
      <alignment horizontal="right" vertical="center"/>
    </xf>
    <xf numFmtId="3" fontId="8" fillId="7" borderId="10" xfId="2" applyNumberFormat="1" applyFont="1" applyFill="1" applyBorder="1" applyAlignment="1">
      <alignment horizontal="right" vertical="center"/>
    </xf>
    <xf numFmtId="3" fontId="8" fillId="7" borderId="17" xfId="2" applyNumberFormat="1" applyFont="1" applyFill="1" applyBorder="1" applyAlignment="1">
      <alignment horizontal="right" vertical="center"/>
    </xf>
    <xf numFmtId="3" fontId="8" fillId="7" borderId="19" xfId="2" applyNumberFormat="1" applyFont="1" applyFill="1" applyBorder="1" applyAlignment="1">
      <alignment horizontal="right" vertical="center"/>
    </xf>
    <xf numFmtId="3" fontId="8" fillId="7" borderId="23" xfId="2" applyNumberFormat="1" applyFont="1" applyFill="1" applyBorder="1" applyAlignment="1">
      <alignment horizontal="center" vertical="center"/>
    </xf>
    <xf numFmtId="3" fontId="9" fillId="7" borderId="45" xfId="0" applyNumberFormat="1" applyFont="1" applyFill="1" applyBorder="1" applyAlignment="1">
      <alignment horizontal="center" vertical="center"/>
    </xf>
    <xf numFmtId="3" fontId="9" fillId="7" borderId="33" xfId="0" applyNumberFormat="1" applyFont="1" applyFill="1" applyBorder="1" applyAlignment="1">
      <alignment horizontal="right" vertical="center"/>
    </xf>
    <xf numFmtId="3" fontId="9" fillId="5" borderId="11" xfId="0" applyNumberFormat="1" applyFont="1" applyFill="1" applyBorder="1" applyAlignment="1">
      <alignment horizontal="center" vertical="center"/>
    </xf>
    <xf numFmtId="3" fontId="9" fillId="5" borderId="17" xfId="0" applyNumberFormat="1" applyFont="1" applyFill="1" applyBorder="1" applyAlignment="1">
      <alignment horizontal="right" vertical="center"/>
    </xf>
    <xf numFmtId="0" fontId="2" fillId="5" borderId="21" xfId="0" applyFont="1" applyFill="1" applyBorder="1" applyAlignment="1">
      <alignment horizontal="left" vertical="center"/>
    </xf>
    <xf numFmtId="3" fontId="9" fillId="7" borderId="11" xfId="0" applyNumberFormat="1" applyFont="1" applyFill="1" applyBorder="1" applyAlignment="1">
      <alignment horizontal="center" vertical="center"/>
    </xf>
    <xf numFmtId="3" fontId="9" fillId="7" borderId="17" xfId="0" applyNumberFormat="1" applyFont="1" applyFill="1" applyBorder="1" applyAlignment="1">
      <alignment horizontal="right" vertical="center"/>
    </xf>
    <xf numFmtId="0" fontId="2" fillId="7" borderId="21" xfId="0" applyFont="1" applyFill="1" applyBorder="1" applyAlignment="1">
      <alignment horizontal="left" vertical="center"/>
    </xf>
    <xf numFmtId="3" fontId="9" fillId="14" borderId="17" xfId="0" applyNumberFormat="1" applyFont="1" applyFill="1" applyBorder="1" applyAlignment="1">
      <alignment horizontal="right" vertical="center"/>
    </xf>
    <xf numFmtId="3" fontId="8" fillId="6" borderId="21" xfId="2" applyNumberFormat="1" applyFont="1" applyFill="1" applyBorder="1" applyAlignment="1">
      <alignment horizontal="right" vertical="center"/>
    </xf>
    <xf numFmtId="0" fontId="2" fillId="14" borderId="21" xfId="0" applyFont="1" applyFill="1" applyBorder="1" applyAlignment="1">
      <alignment horizontal="left" vertical="center"/>
    </xf>
    <xf numFmtId="3" fontId="8" fillId="6" borderId="17" xfId="2" applyNumberFormat="1" applyFont="1" applyFill="1" applyBorder="1" applyAlignment="1">
      <alignment horizontal="right" vertical="center"/>
    </xf>
    <xf numFmtId="0" fontId="6" fillId="0" borderId="57" xfId="2" applyBorder="1" applyAlignment="1">
      <alignment horizontal="center" vertical="center"/>
    </xf>
    <xf numFmtId="3" fontId="8" fillId="7" borderId="28" xfId="2" applyNumberFormat="1" applyFont="1" applyFill="1" applyBorder="1" applyAlignment="1">
      <alignment horizontal="right" vertical="center"/>
    </xf>
    <xf numFmtId="3" fontId="8" fillId="7" borderId="23" xfId="2" applyNumberFormat="1" applyFont="1" applyFill="1" applyBorder="1" applyAlignment="1">
      <alignment horizontal="right" vertical="center"/>
    </xf>
    <xf numFmtId="3" fontId="8" fillId="7" borderId="30" xfId="2" applyNumberFormat="1" applyFont="1" applyFill="1" applyBorder="1" applyAlignment="1">
      <alignment horizontal="right" vertical="center"/>
    </xf>
    <xf numFmtId="3" fontId="8" fillId="7" borderId="36" xfId="2" applyNumberFormat="1" applyFont="1" applyFill="1" applyBorder="1" applyAlignment="1">
      <alignment horizontal="right" vertical="center"/>
    </xf>
    <xf numFmtId="4" fontId="8" fillId="7" borderId="58" xfId="2" applyNumberFormat="1" applyFont="1" applyFill="1" applyBorder="1" applyAlignment="1">
      <alignment horizontal="right" vertical="center"/>
    </xf>
    <xf numFmtId="3" fontId="8" fillId="7" borderId="26" xfId="2" applyNumberFormat="1" applyFont="1" applyFill="1" applyBorder="1" applyAlignment="1">
      <alignment horizontal="right" vertical="center"/>
    </xf>
    <xf numFmtId="3" fontId="8" fillId="7" borderId="26" xfId="2" applyNumberFormat="1" applyFont="1" applyFill="1" applyBorder="1" applyAlignment="1">
      <alignment horizontal="center" vertical="center"/>
    </xf>
    <xf numFmtId="3" fontId="9" fillId="7" borderId="37" xfId="0" applyNumberFormat="1" applyFont="1" applyFill="1" applyBorder="1" applyAlignment="1">
      <alignment horizontal="center" vertical="center"/>
    </xf>
    <xf numFmtId="3" fontId="9" fillId="7" borderId="30" xfId="0" applyNumberFormat="1" applyFont="1" applyFill="1" applyBorder="1" applyAlignment="1">
      <alignment horizontal="right" vertical="center"/>
    </xf>
    <xf numFmtId="0" fontId="2" fillId="7" borderId="28" xfId="0" applyFont="1" applyFill="1" applyBorder="1" applyAlignment="1">
      <alignment horizontal="left" vertical="center"/>
    </xf>
    <xf numFmtId="0" fontId="3" fillId="10" borderId="35" xfId="2" applyFont="1" applyFill="1" applyBorder="1" applyAlignment="1">
      <alignment horizontal="center" vertical="center"/>
    </xf>
    <xf numFmtId="0" fontId="3" fillId="3" borderId="15" xfId="2" applyFont="1" applyFill="1" applyBorder="1" applyAlignment="1">
      <alignment horizontal="center" vertical="center" wrapText="1"/>
    </xf>
    <xf numFmtId="0" fontId="3" fillId="8" borderId="4" xfId="2" applyFont="1" applyFill="1" applyBorder="1" applyAlignment="1">
      <alignment horizontal="center" vertical="center" wrapText="1"/>
    </xf>
    <xf numFmtId="0" fontId="3" fillId="8" borderId="5" xfId="2" applyFont="1" applyFill="1" applyBorder="1" applyAlignment="1">
      <alignment horizontal="center" vertical="center" wrapText="1"/>
    </xf>
    <xf numFmtId="0" fontId="3" fillId="3" borderId="6" xfId="2" applyFont="1" applyFill="1" applyBorder="1" applyAlignment="1">
      <alignment horizontal="center" vertical="center" wrapText="1"/>
    </xf>
    <xf numFmtId="0" fontId="3" fillId="10" borderId="34" xfId="2" applyFont="1" applyFill="1" applyBorder="1" applyAlignment="1">
      <alignment horizontal="center" vertical="center" wrapText="1"/>
    </xf>
    <xf numFmtId="0" fontId="3" fillId="10" borderId="5" xfId="2" applyFont="1" applyFill="1" applyBorder="1" applyAlignment="1">
      <alignment horizontal="center" vertical="center" wrapText="1"/>
    </xf>
    <xf numFmtId="0" fontId="3" fillId="3" borderId="5" xfId="2" applyFont="1" applyFill="1" applyBorder="1" applyAlignment="1">
      <alignment horizontal="center" vertical="center" wrapText="1"/>
    </xf>
    <xf numFmtId="0" fontId="18" fillId="3" borderId="5" xfId="2" applyFont="1" applyFill="1" applyBorder="1" applyAlignment="1">
      <alignment horizontal="center" vertical="center" wrapText="1"/>
    </xf>
    <xf numFmtId="0" fontId="11" fillId="10" borderId="52" xfId="2" applyFont="1" applyFill="1" applyBorder="1" applyAlignment="1">
      <alignment horizontal="center" vertical="center" wrapText="1"/>
    </xf>
    <xf numFmtId="0" fontId="11" fillId="10" borderId="34" xfId="2" applyFont="1" applyFill="1" applyBorder="1" applyAlignment="1">
      <alignment horizontal="center" vertical="center"/>
    </xf>
    <xf numFmtId="0" fontId="11" fillId="10" borderId="5" xfId="2" applyFont="1" applyFill="1" applyBorder="1" applyAlignment="1">
      <alignment horizontal="center" vertical="center"/>
    </xf>
    <xf numFmtId="0" fontId="11" fillId="10" borderId="6" xfId="2" applyFont="1" applyFill="1" applyBorder="1" applyAlignment="1">
      <alignment horizontal="center" vertical="center" textRotation="90"/>
    </xf>
    <xf numFmtId="0" fontId="3" fillId="8" borderId="36" xfId="2" applyFont="1" applyFill="1" applyBorder="1" applyAlignment="1">
      <alignment horizontal="center" vertical="center"/>
    </xf>
    <xf numFmtId="0" fontId="3" fillId="8" borderId="23" xfId="2" applyFont="1" applyFill="1" applyBorder="1" applyAlignment="1">
      <alignment horizontal="center" vertical="center"/>
    </xf>
    <xf numFmtId="0" fontId="3" fillId="8" borderId="30" xfId="2" applyFont="1" applyFill="1" applyBorder="1" applyAlignment="1">
      <alignment horizontal="center" vertical="center"/>
    </xf>
    <xf numFmtId="0" fontId="3" fillId="8" borderId="4" xfId="2" applyFont="1" applyFill="1" applyBorder="1" applyAlignment="1">
      <alignment horizontal="center" vertical="center"/>
    </xf>
    <xf numFmtId="0" fontId="3" fillId="8" borderId="5" xfId="2" applyFont="1" applyFill="1" applyBorder="1" applyAlignment="1">
      <alignment horizontal="center" vertical="center"/>
    </xf>
    <xf numFmtId="0" fontId="3" fillId="8" borderId="6" xfId="2" applyFont="1" applyFill="1" applyBorder="1" applyAlignment="1">
      <alignment horizontal="center" vertical="center"/>
    </xf>
    <xf numFmtId="0" fontId="2" fillId="10" borderId="4" xfId="2" applyFont="1" applyFill="1" applyBorder="1" applyAlignment="1">
      <alignment horizontal="center" vertical="center" wrapText="1"/>
    </xf>
    <xf numFmtId="0" fontId="2" fillId="10" borderId="5" xfId="2" applyFont="1" applyFill="1" applyBorder="1" applyAlignment="1">
      <alignment horizontal="center" vertical="center" wrapText="1"/>
    </xf>
    <xf numFmtId="0" fontId="2" fillId="10" borderId="53" xfId="2" applyFont="1" applyFill="1" applyBorder="1" applyAlignment="1">
      <alignment horizontal="center" vertical="center" wrapText="1"/>
    </xf>
    <xf numFmtId="0" fontId="2" fillId="10" borderId="6" xfId="2" applyFont="1" applyFill="1" applyBorder="1" applyAlignment="1">
      <alignment horizontal="center" vertical="center" wrapText="1"/>
    </xf>
    <xf numFmtId="0" fontId="11" fillId="10" borderId="38" xfId="2" applyFont="1" applyFill="1" applyBorder="1" applyAlignment="1">
      <alignment horizontal="center" vertical="center"/>
    </xf>
    <xf numFmtId="0" fontId="11" fillId="10" borderId="20" xfId="2" applyFont="1" applyFill="1" applyBorder="1" applyAlignment="1">
      <alignment horizontal="center" vertical="center"/>
    </xf>
    <xf numFmtId="0" fontId="11" fillId="10" borderId="39" xfId="2" applyFont="1" applyFill="1" applyBorder="1" applyAlignment="1">
      <alignment horizontal="center" vertical="center" textRotation="90"/>
    </xf>
    <xf numFmtId="0" fontId="2" fillId="3" borderId="40" xfId="2" applyFont="1" applyFill="1" applyBorder="1" applyAlignment="1">
      <alignment horizontal="center" vertical="center" wrapText="1"/>
    </xf>
  </cellXfs>
  <cellStyles count="4">
    <cellStyle name="Normal" xfId="0" builtinId="0"/>
    <cellStyle name="Normal 2" xfId="1"/>
    <cellStyle name="Normal 2 2" xfId="2"/>
    <cellStyle name="Normal 3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5"/>
  <sheetViews>
    <sheetView zoomScale="80" zoomScaleNormal="80" workbookViewId="0">
      <pane xSplit="3" ySplit="3" topLeftCell="D22" activePane="bottomRight" state="frozen"/>
      <selection pane="topRight" activeCell="D1" sqref="D1"/>
      <selection pane="bottomLeft" activeCell="A4" sqref="A4"/>
      <selection pane="bottomRight" activeCell="R43" sqref="R43"/>
    </sheetView>
  </sheetViews>
  <sheetFormatPr defaultRowHeight="12.75"/>
  <cols>
    <col min="1" max="1" width="9.28515625" style="1" customWidth="1"/>
    <col min="2" max="2" width="8.85546875" style="1" customWidth="1"/>
    <col min="3" max="3" width="34.140625" style="1" customWidth="1"/>
    <col min="4" max="4" width="23.140625" style="1" customWidth="1"/>
    <col min="5" max="5" width="16.42578125" style="2" hidden="1" customWidth="1"/>
    <col min="6" max="6" width="21.42578125" style="1" hidden="1" customWidth="1"/>
    <col min="7" max="7" width="15.5703125" style="1" customWidth="1"/>
    <col min="8" max="8" width="19.85546875" style="1" customWidth="1"/>
    <col min="9" max="9" width="20.85546875" style="1" customWidth="1"/>
    <col min="10" max="10" width="19.42578125" style="1" customWidth="1"/>
    <col min="11" max="11" width="17" style="1" hidden="1" customWidth="1"/>
    <col min="12" max="12" width="20.85546875" style="1" hidden="1" customWidth="1"/>
    <col min="13" max="13" width="13.28515625" style="1" hidden="1" customWidth="1"/>
    <col min="14" max="14" width="15.85546875" style="1" hidden="1" customWidth="1"/>
    <col min="15" max="15" width="14" style="1" hidden="1" customWidth="1"/>
    <col min="16" max="16" width="6.7109375" style="1" customWidth="1"/>
    <col min="17" max="16384" width="9.140625" style="1"/>
  </cols>
  <sheetData>
    <row r="1" spans="1:15" ht="43.5" customHeight="1" thickBot="1">
      <c r="A1" s="86" t="s">
        <v>92</v>
      </c>
      <c r="B1" s="86"/>
      <c r="C1" s="86"/>
      <c r="D1" s="86"/>
      <c r="E1" s="86"/>
      <c r="F1" s="86"/>
      <c r="G1" s="86"/>
      <c r="H1" s="86"/>
      <c r="I1" s="86"/>
      <c r="J1" s="86"/>
    </row>
    <row r="2" spans="1:15" ht="27.75" customHeight="1">
      <c r="A2" s="85" t="s">
        <v>91</v>
      </c>
      <c r="B2" s="84" t="s">
        <v>90</v>
      </c>
      <c r="C2" s="83" t="s">
        <v>89</v>
      </c>
      <c r="D2" s="82" t="s">
        <v>88</v>
      </c>
      <c r="E2" s="81"/>
      <c r="F2" s="80"/>
      <c r="G2" s="80"/>
      <c r="H2" s="80"/>
      <c r="I2" s="79"/>
      <c r="J2" s="78" t="s">
        <v>87</v>
      </c>
      <c r="K2" s="77" t="s">
        <v>86</v>
      </c>
      <c r="L2" s="76"/>
    </row>
    <row r="3" spans="1:15" ht="137.25" customHeight="1" thickBot="1">
      <c r="A3" s="75"/>
      <c r="B3" s="74"/>
      <c r="C3" s="73"/>
      <c r="D3" s="72" t="s">
        <v>85</v>
      </c>
      <c r="E3" s="71" t="s">
        <v>84</v>
      </c>
      <c r="F3" s="71" t="s">
        <v>83</v>
      </c>
      <c r="G3" s="70" t="s">
        <v>82</v>
      </c>
      <c r="H3" s="70" t="s">
        <v>81</v>
      </c>
      <c r="I3" s="69" t="s">
        <v>80</v>
      </c>
      <c r="J3" s="68"/>
      <c r="K3" s="67" t="s">
        <v>79</v>
      </c>
      <c r="L3" s="66" t="s">
        <v>78</v>
      </c>
      <c r="M3" s="65" t="s">
        <v>77</v>
      </c>
      <c r="N3" s="65" t="s">
        <v>76</v>
      </c>
      <c r="O3" s="65" t="s">
        <v>75</v>
      </c>
    </row>
    <row r="4" spans="1:15" s="16" customFormat="1" ht="20.100000000000001" customHeight="1">
      <c r="A4" s="64">
        <v>1</v>
      </c>
      <c r="B4" s="63" t="s">
        <v>74</v>
      </c>
      <c r="C4" s="62" t="s">
        <v>73</v>
      </c>
      <c r="D4" s="61">
        <v>1484274</v>
      </c>
      <c r="E4" s="60">
        <v>59</v>
      </c>
      <c r="F4" s="59">
        <v>173004</v>
      </c>
      <c r="G4" s="59">
        <v>3558</v>
      </c>
      <c r="H4" s="59">
        <f>F4+G4</f>
        <v>176562</v>
      </c>
      <c r="I4" s="58">
        <f>(H4/D4)*100</f>
        <v>11.895512553612068</v>
      </c>
      <c r="J4" s="57"/>
      <c r="K4" s="20">
        <v>146725</v>
      </c>
      <c r="L4" s="19">
        <f>K4-F4</f>
        <v>-26279</v>
      </c>
      <c r="M4" s="29"/>
      <c r="N4" s="17" t="s">
        <v>8</v>
      </c>
      <c r="O4" s="17" t="s">
        <v>3</v>
      </c>
    </row>
    <row r="5" spans="1:15" s="16" customFormat="1" ht="20.100000000000001" customHeight="1">
      <c r="A5" s="49">
        <v>2</v>
      </c>
      <c r="B5" s="50"/>
      <c r="C5" s="41" t="s">
        <v>72</v>
      </c>
      <c r="D5" s="34">
        <v>950468</v>
      </c>
      <c r="E5" s="33">
        <v>50</v>
      </c>
      <c r="F5" s="32">
        <v>6264</v>
      </c>
      <c r="G5" s="32">
        <v>0</v>
      </c>
      <c r="H5" s="32">
        <f>F5+G5</f>
        <v>6264</v>
      </c>
      <c r="I5" s="31">
        <f>(H5/D5)*100</f>
        <v>0.6590437552868692</v>
      </c>
      <c r="J5" s="30"/>
      <c r="K5" s="20">
        <v>6000</v>
      </c>
      <c r="L5" s="19">
        <f>K5-F5</f>
        <v>-264</v>
      </c>
      <c r="M5" s="18" t="s">
        <v>11</v>
      </c>
      <c r="N5" s="17" t="s">
        <v>8</v>
      </c>
      <c r="O5" s="17" t="s">
        <v>10</v>
      </c>
    </row>
    <row r="6" spans="1:15" s="16" customFormat="1" ht="20.100000000000001" customHeight="1">
      <c r="A6" s="49">
        <v>3</v>
      </c>
      <c r="B6" s="50"/>
      <c r="C6" s="41" t="s">
        <v>71</v>
      </c>
      <c r="D6" s="34">
        <v>691526</v>
      </c>
      <c r="E6" s="33">
        <v>38</v>
      </c>
      <c r="F6" s="32">
        <v>117590</v>
      </c>
      <c r="G6" s="32">
        <v>0</v>
      </c>
      <c r="H6" s="32">
        <f>F6+G6</f>
        <v>117590</v>
      </c>
      <c r="I6" s="31">
        <f>(H6/D6)*100</f>
        <v>17.004422104158053</v>
      </c>
      <c r="J6" s="30"/>
      <c r="K6" s="20">
        <v>111000</v>
      </c>
      <c r="L6" s="19">
        <f>K6-F6</f>
        <v>-6590</v>
      </c>
      <c r="M6" s="29"/>
      <c r="N6" s="17" t="s">
        <v>19</v>
      </c>
      <c r="O6" s="17"/>
    </row>
    <row r="7" spans="1:15" s="16" customFormat="1" ht="20.100000000000001" customHeight="1">
      <c r="A7" s="49">
        <v>4</v>
      </c>
      <c r="B7" s="50"/>
      <c r="C7" s="46" t="s">
        <v>70</v>
      </c>
      <c r="D7" s="45">
        <v>23272</v>
      </c>
      <c r="E7" s="44">
        <v>3</v>
      </c>
      <c r="F7" s="43">
        <v>23272</v>
      </c>
      <c r="G7" s="43">
        <v>0</v>
      </c>
      <c r="H7" s="43">
        <f>F7+G7</f>
        <v>23272</v>
      </c>
      <c r="I7" s="42">
        <f>(H7/D7)*100</f>
        <v>100</v>
      </c>
      <c r="J7" s="30"/>
      <c r="K7" s="56">
        <v>23272</v>
      </c>
      <c r="L7" s="55">
        <f>K7-F7</f>
        <v>0</v>
      </c>
      <c r="M7" s="18" t="s">
        <v>11</v>
      </c>
      <c r="N7" s="17" t="s">
        <v>69</v>
      </c>
      <c r="O7" s="17"/>
    </row>
    <row r="8" spans="1:15" s="16" customFormat="1" ht="20.100000000000001" customHeight="1">
      <c r="A8" s="49">
        <v>5</v>
      </c>
      <c r="B8" s="50"/>
      <c r="C8" s="46" t="s">
        <v>68</v>
      </c>
      <c r="D8" s="45">
        <v>342050</v>
      </c>
      <c r="E8" s="44">
        <v>22</v>
      </c>
      <c r="F8" s="43">
        <v>342050</v>
      </c>
      <c r="G8" s="43">
        <v>0</v>
      </c>
      <c r="H8" s="43">
        <f>F8+G8</f>
        <v>342050</v>
      </c>
      <c r="I8" s="42">
        <f>(H8/D8)*100</f>
        <v>100</v>
      </c>
      <c r="J8" s="30"/>
      <c r="K8" s="56">
        <v>342050</v>
      </c>
      <c r="L8" s="55">
        <f>K8-F8</f>
        <v>0</v>
      </c>
      <c r="M8" s="29"/>
      <c r="N8" s="17"/>
      <c r="O8" s="17"/>
    </row>
    <row r="9" spans="1:15" s="16" customFormat="1" ht="20.100000000000001" customHeight="1">
      <c r="A9" s="49">
        <v>6</v>
      </c>
      <c r="B9" s="50"/>
      <c r="C9" s="46" t="s">
        <v>67</v>
      </c>
      <c r="D9" s="45">
        <v>93192</v>
      </c>
      <c r="E9" s="44">
        <v>13</v>
      </c>
      <c r="F9" s="43">
        <v>93192</v>
      </c>
      <c r="G9" s="43">
        <v>0</v>
      </c>
      <c r="H9" s="43">
        <f>F9+G9</f>
        <v>93192</v>
      </c>
      <c r="I9" s="42">
        <f>(H9/D9)*100</f>
        <v>100</v>
      </c>
      <c r="J9" s="30"/>
      <c r="K9" s="56">
        <v>93192</v>
      </c>
      <c r="L9" s="55">
        <f>K9-F9</f>
        <v>0</v>
      </c>
      <c r="M9" s="29"/>
      <c r="N9" s="17"/>
      <c r="O9" s="17"/>
    </row>
    <row r="10" spans="1:15" s="16" customFormat="1" ht="20.100000000000001" customHeight="1">
      <c r="A10" s="49">
        <v>7</v>
      </c>
      <c r="B10" s="50"/>
      <c r="C10" s="46" t="s">
        <v>66</v>
      </c>
      <c r="D10" s="45">
        <v>17200</v>
      </c>
      <c r="E10" s="44">
        <v>3</v>
      </c>
      <c r="F10" s="43">
        <v>17200</v>
      </c>
      <c r="G10" s="43">
        <v>0</v>
      </c>
      <c r="H10" s="43">
        <f>F10+G10</f>
        <v>17200</v>
      </c>
      <c r="I10" s="42">
        <f>(H10/D10)*100</f>
        <v>100</v>
      </c>
      <c r="J10" s="30"/>
      <c r="K10" s="56">
        <v>17200</v>
      </c>
      <c r="L10" s="55">
        <f>K10-F10</f>
        <v>0</v>
      </c>
      <c r="M10" s="29"/>
      <c r="N10" s="17"/>
      <c r="O10" s="17"/>
    </row>
    <row r="11" spans="1:15" s="16" customFormat="1" ht="20.100000000000001" customHeight="1">
      <c r="A11" s="49">
        <v>8</v>
      </c>
      <c r="B11" s="50"/>
      <c r="C11" s="41" t="s">
        <v>65</v>
      </c>
      <c r="D11" s="34">
        <v>439181</v>
      </c>
      <c r="E11" s="33">
        <v>30</v>
      </c>
      <c r="F11" s="32">
        <v>50205</v>
      </c>
      <c r="G11" s="32">
        <v>1350</v>
      </c>
      <c r="H11" s="32">
        <f>F11+G11</f>
        <v>51555</v>
      </c>
      <c r="I11" s="31">
        <f>(H11/D11)*100</f>
        <v>11.738895808334149</v>
      </c>
      <c r="J11" s="30"/>
      <c r="K11" s="20">
        <v>38495</v>
      </c>
      <c r="L11" s="19">
        <f>K11-F11</f>
        <v>-11710</v>
      </c>
      <c r="M11" s="29"/>
      <c r="N11" s="17"/>
      <c r="O11" s="17"/>
    </row>
    <row r="12" spans="1:15" s="16" customFormat="1" ht="20.100000000000001" customHeight="1">
      <c r="A12" s="49">
        <v>9</v>
      </c>
      <c r="B12" s="50"/>
      <c r="C12" s="41" t="s">
        <v>64</v>
      </c>
      <c r="D12" s="34">
        <v>178977</v>
      </c>
      <c r="E12" s="33">
        <v>12</v>
      </c>
      <c r="F12" s="32">
        <v>111298</v>
      </c>
      <c r="G12" s="32"/>
      <c r="H12" s="32">
        <f>F12+G12</f>
        <v>111298</v>
      </c>
      <c r="I12" s="31">
        <f>(H12/D12)*100</f>
        <v>62.185643965425733</v>
      </c>
      <c r="J12" s="30"/>
      <c r="K12" s="20">
        <v>107288</v>
      </c>
      <c r="L12" s="19">
        <f>K12-F12</f>
        <v>-4010</v>
      </c>
      <c r="M12" s="29"/>
      <c r="N12" s="17"/>
      <c r="O12" s="17"/>
    </row>
    <row r="13" spans="1:15" s="16" customFormat="1" ht="20.100000000000001" customHeight="1">
      <c r="A13" s="49">
        <v>10</v>
      </c>
      <c r="B13" s="50"/>
      <c r="C13" s="41" t="s">
        <v>63</v>
      </c>
      <c r="D13" s="34">
        <v>368879</v>
      </c>
      <c r="E13" s="33">
        <v>21</v>
      </c>
      <c r="F13" s="32">
        <v>9100</v>
      </c>
      <c r="G13" s="32">
        <v>0</v>
      </c>
      <c r="H13" s="32">
        <f>F13+G13</f>
        <v>9100</v>
      </c>
      <c r="I13" s="31">
        <f>(H13/D13)*100</f>
        <v>2.4669336015332939</v>
      </c>
      <c r="J13" s="30"/>
      <c r="K13" s="20">
        <v>9100</v>
      </c>
      <c r="L13" s="19">
        <f>K13-F13</f>
        <v>0</v>
      </c>
      <c r="M13" s="29"/>
      <c r="N13" s="17" t="s">
        <v>62</v>
      </c>
      <c r="O13" s="17"/>
    </row>
    <row r="14" spans="1:15" s="16" customFormat="1" ht="20.100000000000001" customHeight="1">
      <c r="A14" s="49">
        <v>11</v>
      </c>
      <c r="B14" s="50"/>
      <c r="C14" s="46" t="s">
        <v>61</v>
      </c>
      <c r="D14" s="45">
        <v>24955</v>
      </c>
      <c r="E14" s="44">
        <v>5</v>
      </c>
      <c r="F14" s="43">
        <v>24955</v>
      </c>
      <c r="G14" s="43">
        <v>0</v>
      </c>
      <c r="H14" s="43">
        <f>F14+G14</f>
        <v>24955</v>
      </c>
      <c r="I14" s="42">
        <f>(H14/D14)*100</f>
        <v>100</v>
      </c>
      <c r="J14" s="30"/>
      <c r="K14" s="56">
        <v>24955</v>
      </c>
      <c r="L14" s="55">
        <f>K14-F14</f>
        <v>0</v>
      </c>
      <c r="M14" s="18" t="s">
        <v>11</v>
      </c>
      <c r="N14" s="17" t="s">
        <v>8</v>
      </c>
      <c r="O14" s="17" t="s">
        <v>5</v>
      </c>
    </row>
    <row r="15" spans="1:15" s="16" customFormat="1" ht="20.100000000000001" customHeight="1">
      <c r="A15" s="49">
        <v>12</v>
      </c>
      <c r="B15" s="50"/>
      <c r="C15" s="46" t="s">
        <v>60</v>
      </c>
      <c r="D15" s="45">
        <v>114000</v>
      </c>
      <c r="E15" s="44">
        <v>14</v>
      </c>
      <c r="F15" s="43">
        <v>114000</v>
      </c>
      <c r="G15" s="43">
        <v>0</v>
      </c>
      <c r="H15" s="43">
        <f>F15+G15</f>
        <v>114000</v>
      </c>
      <c r="I15" s="42">
        <f>(H15/D15)*100</f>
        <v>100</v>
      </c>
      <c r="J15" s="30"/>
      <c r="K15" s="56">
        <v>120000</v>
      </c>
      <c r="L15" s="55">
        <f>K15-F15</f>
        <v>6000</v>
      </c>
      <c r="M15" s="29"/>
      <c r="N15" s="17"/>
      <c r="O15" s="17"/>
    </row>
    <row r="16" spans="1:15" s="16" customFormat="1" ht="20.100000000000001" customHeight="1">
      <c r="A16" s="49">
        <v>13</v>
      </c>
      <c r="B16" s="50"/>
      <c r="C16" s="41" t="s">
        <v>59</v>
      </c>
      <c r="D16" s="34">
        <v>314644</v>
      </c>
      <c r="E16" s="33">
        <v>24</v>
      </c>
      <c r="F16" s="32">
        <v>55200</v>
      </c>
      <c r="G16" s="32">
        <v>1620</v>
      </c>
      <c r="H16" s="32">
        <f>F16+G16</f>
        <v>56820</v>
      </c>
      <c r="I16" s="31">
        <f>(H16/D16)*100</f>
        <v>18.058504214286621</v>
      </c>
      <c r="J16" s="30"/>
      <c r="K16" s="20">
        <v>43000</v>
      </c>
      <c r="L16" s="19">
        <f>K16-F16</f>
        <v>-12200</v>
      </c>
      <c r="M16" s="29"/>
      <c r="N16" s="17"/>
      <c r="O16" s="17" t="s">
        <v>14</v>
      </c>
    </row>
    <row r="17" spans="1:15" s="16" customFormat="1" ht="20.100000000000001" customHeight="1">
      <c r="A17" s="49">
        <v>14</v>
      </c>
      <c r="B17" s="50"/>
      <c r="C17" s="41" t="s">
        <v>58</v>
      </c>
      <c r="D17" s="34">
        <v>313142</v>
      </c>
      <c r="E17" s="33">
        <v>19</v>
      </c>
      <c r="F17" s="32">
        <v>113163</v>
      </c>
      <c r="G17" s="32">
        <v>11345</v>
      </c>
      <c r="H17" s="32">
        <f>F17+G17</f>
        <v>124508</v>
      </c>
      <c r="I17" s="31">
        <f>(H17/D17)*100</f>
        <v>39.760875257870232</v>
      </c>
      <c r="J17" s="30"/>
      <c r="K17" s="20">
        <v>109905</v>
      </c>
      <c r="L17" s="19">
        <f>K17-F17</f>
        <v>-3258</v>
      </c>
      <c r="M17" s="29"/>
      <c r="N17" s="17"/>
      <c r="O17" s="17"/>
    </row>
    <row r="18" spans="1:15" s="16" customFormat="1" ht="23.25" customHeight="1">
      <c r="A18" s="49">
        <v>15</v>
      </c>
      <c r="B18" s="50"/>
      <c r="C18" s="41" t="s">
        <v>57</v>
      </c>
      <c r="D18" s="34">
        <v>72220</v>
      </c>
      <c r="E18" s="33">
        <v>5</v>
      </c>
      <c r="F18" s="32">
        <v>20958</v>
      </c>
      <c r="G18" s="32"/>
      <c r="H18" s="32">
        <f>F18+G18</f>
        <v>20958</v>
      </c>
      <c r="I18" s="31">
        <f>(H18/D18)*100</f>
        <v>29.019662143450571</v>
      </c>
      <c r="J18" s="30"/>
      <c r="K18" s="20">
        <v>18125</v>
      </c>
      <c r="L18" s="19">
        <f>K18-F18</f>
        <v>-2833</v>
      </c>
      <c r="M18" s="18" t="s">
        <v>11</v>
      </c>
      <c r="N18" s="17"/>
      <c r="O18" s="17"/>
    </row>
    <row r="19" spans="1:15" s="16" customFormat="1" ht="20.100000000000001" customHeight="1">
      <c r="A19" s="49">
        <v>16</v>
      </c>
      <c r="B19" s="50"/>
      <c r="C19" s="41" t="s">
        <v>56</v>
      </c>
      <c r="D19" s="34">
        <v>213500</v>
      </c>
      <c r="E19" s="33">
        <v>17</v>
      </c>
      <c r="F19" s="32">
        <v>65000</v>
      </c>
      <c r="G19" s="32">
        <v>1000</v>
      </c>
      <c r="H19" s="32">
        <f>F19+G19</f>
        <v>66000</v>
      </c>
      <c r="I19" s="31">
        <f>(H19/D19)*100</f>
        <v>30.913348946135834</v>
      </c>
      <c r="J19" s="30"/>
      <c r="K19" s="20">
        <v>62000</v>
      </c>
      <c r="L19" s="19">
        <f>K19-F19</f>
        <v>-3000</v>
      </c>
      <c r="M19" s="29"/>
      <c r="N19" s="17"/>
      <c r="O19" s="17"/>
    </row>
    <row r="20" spans="1:15" s="16" customFormat="1" ht="20.100000000000001" customHeight="1">
      <c r="A20" s="49">
        <v>17</v>
      </c>
      <c r="B20" s="48"/>
      <c r="C20" s="41" t="s">
        <v>55</v>
      </c>
      <c r="D20" s="34">
        <v>218053</v>
      </c>
      <c r="E20" s="33">
        <v>16</v>
      </c>
      <c r="F20" s="32">
        <v>6930</v>
      </c>
      <c r="G20" s="32"/>
      <c r="H20" s="32">
        <f>F20+G20</f>
        <v>6930</v>
      </c>
      <c r="I20" s="31">
        <f>(H20/D20)*100</f>
        <v>3.1781264188064364</v>
      </c>
      <c r="J20" s="30"/>
      <c r="K20" s="20">
        <v>6930</v>
      </c>
      <c r="L20" s="19">
        <f>K20-F20</f>
        <v>0</v>
      </c>
      <c r="M20" s="29"/>
      <c r="N20" s="17"/>
      <c r="O20" s="17"/>
    </row>
    <row r="21" spans="1:15" s="16" customFormat="1" ht="20.100000000000001" customHeight="1">
      <c r="A21" s="28">
        <v>18</v>
      </c>
      <c r="B21" s="54" t="s">
        <v>54</v>
      </c>
      <c r="C21" s="41" t="s">
        <v>53</v>
      </c>
      <c r="D21" s="34">
        <v>387211</v>
      </c>
      <c r="E21" s="33">
        <v>27</v>
      </c>
      <c r="F21" s="32">
        <v>28000</v>
      </c>
      <c r="G21" s="32">
        <v>0</v>
      </c>
      <c r="H21" s="32">
        <f>F21+G21</f>
        <v>28000</v>
      </c>
      <c r="I21" s="31">
        <f>(H21/D21)*100</f>
        <v>7.2311995268729463</v>
      </c>
      <c r="J21" s="30"/>
      <c r="K21" s="20">
        <v>28000</v>
      </c>
      <c r="L21" s="19">
        <f>K21-F21</f>
        <v>0</v>
      </c>
      <c r="M21" s="29"/>
      <c r="N21" s="17"/>
      <c r="O21" s="17"/>
    </row>
    <row r="22" spans="1:15" s="16" customFormat="1" ht="20.100000000000001" customHeight="1">
      <c r="A22" s="28">
        <v>19</v>
      </c>
      <c r="B22" s="53"/>
      <c r="C22" s="41" t="s">
        <v>52</v>
      </c>
      <c r="D22" s="34">
        <v>60180</v>
      </c>
      <c r="E22" s="33">
        <v>8</v>
      </c>
      <c r="F22" s="32">
        <v>35770</v>
      </c>
      <c r="G22" s="32">
        <v>830</v>
      </c>
      <c r="H22" s="32">
        <f>F22+G22</f>
        <v>36600</v>
      </c>
      <c r="I22" s="31">
        <f>(H22/D22)*100</f>
        <v>60.817547357926216</v>
      </c>
      <c r="J22" s="30"/>
      <c r="K22" s="20">
        <v>31670</v>
      </c>
      <c r="L22" s="19">
        <f>K22-F22</f>
        <v>-4100</v>
      </c>
      <c r="M22" s="29"/>
      <c r="N22" s="17"/>
      <c r="O22" s="17"/>
    </row>
    <row r="23" spans="1:15" s="16" customFormat="1" ht="20.100000000000001" customHeight="1">
      <c r="A23" s="28">
        <v>20</v>
      </c>
      <c r="B23" s="53"/>
      <c r="C23" s="41" t="s">
        <v>51</v>
      </c>
      <c r="D23" s="34">
        <v>66700</v>
      </c>
      <c r="E23" s="33">
        <v>8</v>
      </c>
      <c r="F23" s="32">
        <v>45100</v>
      </c>
      <c r="G23" s="32"/>
      <c r="H23" s="32">
        <f>F23+G23</f>
        <v>45100</v>
      </c>
      <c r="I23" s="31">
        <f>(H23/D23)*100</f>
        <v>67.61619190404798</v>
      </c>
      <c r="J23" s="30"/>
      <c r="K23" s="20">
        <v>45100</v>
      </c>
      <c r="L23" s="19">
        <f>K23-F23</f>
        <v>0</v>
      </c>
      <c r="M23" s="29"/>
      <c r="N23" s="17" t="s">
        <v>19</v>
      </c>
      <c r="O23" s="17"/>
    </row>
    <row r="24" spans="1:15" s="16" customFormat="1" ht="20.100000000000001" customHeight="1">
      <c r="A24" s="28">
        <v>21</v>
      </c>
      <c r="B24" s="53"/>
      <c r="C24" s="41" t="s">
        <v>50</v>
      </c>
      <c r="D24" s="34">
        <v>140419</v>
      </c>
      <c r="E24" s="33">
        <v>13</v>
      </c>
      <c r="F24" s="32">
        <v>68240</v>
      </c>
      <c r="G24" s="32">
        <v>0</v>
      </c>
      <c r="H24" s="32">
        <f>F24+G24</f>
        <v>68240</v>
      </c>
      <c r="I24" s="31">
        <f>(H24/D24)*100</f>
        <v>48.597412031135391</v>
      </c>
      <c r="J24" s="30"/>
      <c r="K24" s="20">
        <v>68240</v>
      </c>
      <c r="L24" s="19">
        <f>K24-F24</f>
        <v>0</v>
      </c>
      <c r="M24" s="18" t="s">
        <v>11</v>
      </c>
      <c r="N24" s="17"/>
      <c r="O24" s="17"/>
    </row>
    <row r="25" spans="1:15" s="16" customFormat="1" ht="20.100000000000001" customHeight="1">
      <c r="A25" s="28">
        <v>22</v>
      </c>
      <c r="B25" s="53"/>
      <c r="C25" s="41" t="s">
        <v>49</v>
      </c>
      <c r="D25" s="34">
        <v>106863</v>
      </c>
      <c r="E25" s="33">
        <v>12</v>
      </c>
      <c r="F25" s="32">
        <v>21590</v>
      </c>
      <c r="G25" s="32">
        <v>1351</v>
      </c>
      <c r="H25" s="32">
        <f>F25+G25</f>
        <v>22941</v>
      </c>
      <c r="I25" s="31">
        <f>(H25/D25)*100</f>
        <v>21.467673563347464</v>
      </c>
      <c r="J25" s="30"/>
      <c r="K25" s="20">
        <v>18291</v>
      </c>
      <c r="L25" s="19">
        <f>K25-F25</f>
        <v>-3299</v>
      </c>
      <c r="M25" s="29"/>
      <c r="N25" s="17"/>
      <c r="O25" s="17"/>
    </row>
    <row r="26" spans="1:15" s="16" customFormat="1" ht="20.100000000000001" customHeight="1">
      <c r="A26" s="28">
        <v>23</v>
      </c>
      <c r="B26" s="53"/>
      <c r="C26" s="41" t="s">
        <v>48</v>
      </c>
      <c r="D26" s="34">
        <v>28934</v>
      </c>
      <c r="E26" s="33">
        <v>4</v>
      </c>
      <c r="F26" s="32">
        <v>397</v>
      </c>
      <c r="G26" s="32"/>
      <c r="H26" s="32">
        <f>F26+G26</f>
        <v>397</v>
      </c>
      <c r="I26" s="31">
        <f>(H26/D26)*100</f>
        <v>1.372088200732702</v>
      </c>
      <c r="J26" s="30"/>
      <c r="K26" s="20">
        <v>397</v>
      </c>
      <c r="L26" s="19">
        <f>K26-F26</f>
        <v>0</v>
      </c>
      <c r="M26" s="18" t="s">
        <v>11</v>
      </c>
      <c r="N26" s="17" t="s">
        <v>8</v>
      </c>
      <c r="O26" s="17"/>
    </row>
    <row r="27" spans="1:15" s="16" customFormat="1" ht="20.100000000000001" customHeight="1">
      <c r="A27" s="49">
        <v>24</v>
      </c>
      <c r="B27" s="52" t="s">
        <v>47</v>
      </c>
      <c r="C27" s="41" t="s">
        <v>46</v>
      </c>
      <c r="D27" s="34">
        <v>410000</v>
      </c>
      <c r="E27" s="33">
        <v>26</v>
      </c>
      <c r="F27" s="32">
        <v>277026</v>
      </c>
      <c r="G27" s="32">
        <v>11800</v>
      </c>
      <c r="H27" s="32">
        <f>F27+G27</f>
        <v>288826</v>
      </c>
      <c r="I27" s="31">
        <f>(H27/D27)*100</f>
        <v>70.445365853658544</v>
      </c>
      <c r="J27" s="30"/>
      <c r="K27" s="20">
        <v>254297</v>
      </c>
      <c r="L27" s="19">
        <f>K27-F27</f>
        <v>-22729</v>
      </c>
      <c r="M27" s="29"/>
      <c r="N27" s="17"/>
      <c r="O27" s="17"/>
    </row>
    <row r="28" spans="1:15" s="16" customFormat="1" ht="20.100000000000001" customHeight="1">
      <c r="A28" s="49">
        <v>25</v>
      </c>
      <c r="B28" s="50"/>
      <c r="C28" s="41" t="s">
        <v>45</v>
      </c>
      <c r="D28" s="34">
        <v>255000</v>
      </c>
      <c r="E28" s="33">
        <v>30</v>
      </c>
      <c r="F28" s="32">
        <v>135000</v>
      </c>
      <c r="G28" s="32">
        <v>0</v>
      </c>
      <c r="H28" s="32">
        <f>F28+G28</f>
        <v>135000</v>
      </c>
      <c r="I28" s="31">
        <f>(H28/D28)*100</f>
        <v>52.941176470588239</v>
      </c>
      <c r="J28" s="30"/>
      <c r="K28" s="20">
        <v>125000</v>
      </c>
      <c r="L28" s="19">
        <f>K28-F28</f>
        <v>-10000</v>
      </c>
      <c r="M28" s="29"/>
      <c r="N28" s="17"/>
      <c r="O28" s="17"/>
    </row>
    <row r="29" spans="1:15" s="16" customFormat="1" ht="20.100000000000001" customHeight="1">
      <c r="A29" s="49">
        <v>26</v>
      </c>
      <c r="B29" s="50"/>
      <c r="C29" s="41" t="s">
        <v>44</v>
      </c>
      <c r="D29" s="34">
        <v>358833</v>
      </c>
      <c r="E29" s="33">
        <v>19</v>
      </c>
      <c r="F29" s="32">
        <v>147200</v>
      </c>
      <c r="G29" s="32">
        <v>0</v>
      </c>
      <c r="H29" s="32">
        <f>F29+G29</f>
        <v>147200</v>
      </c>
      <c r="I29" s="31">
        <f>(H29/D29)*100</f>
        <v>41.021868111349846</v>
      </c>
      <c r="J29" s="30"/>
      <c r="K29" s="20">
        <v>147200</v>
      </c>
      <c r="L29" s="19">
        <f>K29-F29</f>
        <v>0</v>
      </c>
      <c r="M29" s="29"/>
      <c r="N29" s="17"/>
      <c r="O29" s="17" t="s">
        <v>10</v>
      </c>
    </row>
    <row r="30" spans="1:15" s="16" customFormat="1" ht="20.100000000000001" customHeight="1">
      <c r="A30" s="49">
        <v>27</v>
      </c>
      <c r="B30" s="50"/>
      <c r="C30" s="41" t="s">
        <v>43</v>
      </c>
      <c r="D30" s="34">
        <v>31789</v>
      </c>
      <c r="E30" s="33">
        <v>5</v>
      </c>
      <c r="F30" s="32">
        <v>12800</v>
      </c>
      <c r="G30" s="32">
        <v>906</v>
      </c>
      <c r="H30" s="32">
        <f>F30+G30</f>
        <v>13706</v>
      </c>
      <c r="I30" s="31">
        <f>(H30/D30)*100</f>
        <v>43.115543112397368</v>
      </c>
      <c r="J30" s="30"/>
      <c r="K30" s="20">
        <v>10333</v>
      </c>
      <c r="L30" s="19">
        <f>K30-F30</f>
        <v>-2467</v>
      </c>
      <c r="M30" s="29"/>
      <c r="N30" s="17"/>
      <c r="O30" s="17"/>
    </row>
    <row r="31" spans="1:15" s="16" customFormat="1" ht="20.100000000000001" customHeight="1">
      <c r="A31" s="49">
        <v>28</v>
      </c>
      <c r="B31" s="50"/>
      <c r="C31" s="41" t="s">
        <v>42</v>
      </c>
      <c r="D31" s="34">
        <v>427832</v>
      </c>
      <c r="E31" s="33">
        <v>22</v>
      </c>
      <c r="F31" s="32">
        <v>136424</v>
      </c>
      <c r="G31" s="32">
        <v>3591</v>
      </c>
      <c r="H31" s="32">
        <f>F31+G31</f>
        <v>140015</v>
      </c>
      <c r="I31" s="31">
        <f>(H31/D31)*100</f>
        <v>32.726631014042894</v>
      </c>
      <c r="J31" s="30"/>
      <c r="K31" s="20">
        <v>122973</v>
      </c>
      <c r="L31" s="19">
        <f>K31-F31</f>
        <v>-13451</v>
      </c>
      <c r="M31" s="18" t="s">
        <v>41</v>
      </c>
      <c r="N31" s="17"/>
      <c r="O31" s="17"/>
    </row>
    <row r="32" spans="1:15" s="16" customFormat="1" ht="20.100000000000001" customHeight="1">
      <c r="A32" s="49">
        <v>29</v>
      </c>
      <c r="B32" s="50"/>
      <c r="C32" s="41" t="s">
        <v>40</v>
      </c>
      <c r="D32" s="34">
        <v>108000</v>
      </c>
      <c r="E32" s="33">
        <v>10</v>
      </c>
      <c r="F32" s="32">
        <v>44900</v>
      </c>
      <c r="G32" s="32">
        <v>300</v>
      </c>
      <c r="H32" s="32">
        <f>F32+G32</f>
        <v>45200</v>
      </c>
      <c r="I32" s="31">
        <f>(H32/D32)*100</f>
        <v>41.851851851851848</v>
      </c>
      <c r="J32" s="30"/>
      <c r="K32" s="20">
        <v>41550</v>
      </c>
      <c r="L32" s="19">
        <f>K32-F32</f>
        <v>-3350</v>
      </c>
      <c r="M32" s="29"/>
      <c r="N32" s="17"/>
      <c r="O32" s="17"/>
    </row>
    <row r="33" spans="1:15" s="16" customFormat="1" ht="20.100000000000001" customHeight="1">
      <c r="A33" s="49">
        <v>30</v>
      </c>
      <c r="B33" s="50"/>
      <c r="C33" s="41" t="s">
        <v>39</v>
      </c>
      <c r="D33" s="34">
        <v>201566</v>
      </c>
      <c r="E33" s="33">
        <v>17</v>
      </c>
      <c r="F33" s="32">
        <v>156776</v>
      </c>
      <c r="G33" s="32">
        <v>5274</v>
      </c>
      <c r="H33" s="32">
        <f>F33+G33</f>
        <v>162050</v>
      </c>
      <c r="I33" s="31">
        <f>(H33/D33)*100</f>
        <v>80.395503209866746</v>
      </c>
      <c r="J33" s="30"/>
      <c r="K33" s="20">
        <v>48850</v>
      </c>
      <c r="L33" s="19">
        <f>K33-F33</f>
        <v>-107926</v>
      </c>
      <c r="M33" s="29"/>
      <c r="N33" s="17" t="s">
        <v>38</v>
      </c>
      <c r="O33" s="17"/>
    </row>
    <row r="34" spans="1:15" s="16" customFormat="1" ht="20.100000000000001" customHeight="1">
      <c r="A34" s="49">
        <v>31</v>
      </c>
      <c r="B34" s="50"/>
      <c r="C34" s="41" t="s">
        <v>37</v>
      </c>
      <c r="D34" s="34">
        <v>64191</v>
      </c>
      <c r="E34" s="33">
        <v>8</v>
      </c>
      <c r="F34" s="32">
        <v>40330</v>
      </c>
      <c r="G34" s="32">
        <v>0</v>
      </c>
      <c r="H34" s="32">
        <f>F34+G34</f>
        <v>40330</v>
      </c>
      <c r="I34" s="31">
        <f>(H34/D34)*100</f>
        <v>62.82812232244396</v>
      </c>
      <c r="J34" s="30"/>
      <c r="K34" s="20">
        <v>40330</v>
      </c>
      <c r="L34" s="19">
        <f>K34-F34</f>
        <v>0</v>
      </c>
      <c r="M34" s="18" t="s">
        <v>11</v>
      </c>
      <c r="N34" s="17"/>
      <c r="O34" s="17"/>
    </row>
    <row r="35" spans="1:15" s="16" customFormat="1" ht="20.100000000000001" customHeight="1">
      <c r="A35" s="49">
        <v>32</v>
      </c>
      <c r="B35" s="50"/>
      <c r="C35" s="41" t="s">
        <v>36</v>
      </c>
      <c r="D35" s="34">
        <v>442090</v>
      </c>
      <c r="E35" s="33">
        <v>26</v>
      </c>
      <c r="F35" s="32">
        <v>13041</v>
      </c>
      <c r="G35" s="32">
        <v>3036</v>
      </c>
      <c r="H35" s="32">
        <f>F35+G35</f>
        <v>16077</v>
      </c>
      <c r="I35" s="31">
        <f>(H35/D35)*100</f>
        <v>3.6365898346490533</v>
      </c>
      <c r="J35" s="30"/>
      <c r="K35" s="20">
        <v>11765</v>
      </c>
      <c r="L35" s="19">
        <f>K35-F35</f>
        <v>-1276</v>
      </c>
      <c r="M35" s="29"/>
      <c r="N35" s="17" t="s">
        <v>19</v>
      </c>
      <c r="O35" s="17" t="s">
        <v>10</v>
      </c>
    </row>
    <row r="36" spans="1:15" s="16" customFormat="1" ht="20.100000000000001" customHeight="1">
      <c r="A36" s="49">
        <v>33</v>
      </c>
      <c r="B36" s="50"/>
      <c r="C36" s="41" t="s">
        <v>35</v>
      </c>
      <c r="D36" s="34">
        <v>188242</v>
      </c>
      <c r="E36" s="33">
        <v>11</v>
      </c>
      <c r="F36" s="32">
        <v>4590</v>
      </c>
      <c r="G36" s="32"/>
      <c r="H36" s="32">
        <f>F36+G36</f>
        <v>4590</v>
      </c>
      <c r="I36" s="31">
        <f>(H36/D36)*100</f>
        <v>2.4383506337586724</v>
      </c>
      <c r="J36" s="30"/>
      <c r="K36" s="20">
        <v>4590</v>
      </c>
      <c r="L36" s="19">
        <f>K36-F36</f>
        <v>0</v>
      </c>
      <c r="M36" s="18" t="s">
        <v>11</v>
      </c>
      <c r="N36" s="17"/>
      <c r="O36" s="17"/>
    </row>
    <row r="37" spans="1:15" s="16" customFormat="1" ht="20.100000000000001" customHeight="1">
      <c r="A37" s="49">
        <v>34</v>
      </c>
      <c r="B37" s="50"/>
      <c r="C37" s="46" t="s">
        <v>34</v>
      </c>
      <c r="D37" s="45">
        <v>51513</v>
      </c>
      <c r="E37" s="44">
        <v>8</v>
      </c>
      <c r="F37" s="43">
        <v>51513</v>
      </c>
      <c r="G37" s="43">
        <v>0</v>
      </c>
      <c r="H37" s="43">
        <f>F37+G37</f>
        <v>51513</v>
      </c>
      <c r="I37" s="42">
        <f>(H37/D37)*100</f>
        <v>100</v>
      </c>
      <c r="J37" s="30"/>
      <c r="K37" s="20">
        <v>51513</v>
      </c>
      <c r="L37" s="19">
        <f>K37-F37</f>
        <v>0</v>
      </c>
      <c r="M37" s="18" t="s">
        <v>11</v>
      </c>
      <c r="N37" s="17"/>
      <c r="O37" s="17"/>
    </row>
    <row r="38" spans="1:15" s="16" customFormat="1" ht="21" customHeight="1">
      <c r="A38" s="49">
        <v>35</v>
      </c>
      <c r="B38" s="50"/>
      <c r="C38" s="41" t="s">
        <v>33</v>
      </c>
      <c r="D38" s="34">
        <v>251652</v>
      </c>
      <c r="E38" s="33">
        <v>15</v>
      </c>
      <c r="F38" s="32">
        <v>29000</v>
      </c>
      <c r="G38" s="32">
        <v>2000</v>
      </c>
      <c r="H38" s="32">
        <f>F38+G38</f>
        <v>31000</v>
      </c>
      <c r="I38" s="31">
        <f>(H38/D38)*100</f>
        <v>12.318598699791776</v>
      </c>
      <c r="J38" s="30"/>
      <c r="K38" s="20">
        <v>19000</v>
      </c>
      <c r="L38" s="19">
        <f>K38-F38</f>
        <v>-10000</v>
      </c>
      <c r="M38" s="51" t="s">
        <v>3</v>
      </c>
      <c r="N38" s="17"/>
      <c r="O38" s="17"/>
    </row>
    <row r="39" spans="1:15" s="16" customFormat="1" ht="20.100000000000001" customHeight="1">
      <c r="A39" s="49">
        <v>36</v>
      </c>
      <c r="B39" s="50"/>
      <c r="C39" s="41" t="s">
        <v>32</v>
      </c>
      <c r="D39" s="34">
        <v>62487</v>
      </c>
      <c r="E39" s="33">
        <v>7</v>
      </c>
      <c r="F39" s="32">
        <v>46100</v>
      </c>
      <c r="G39" s="32"/>
      <c r="H39" s="32">
        <f>F39+G39</f>
        <v>46100</v>
      </c>
      <c r="I39" s="31">
        <f>(H39/D39)*100</f>
        <v>73.775345271816533</v>
      </c>
      <c r="J39" s="30"/>
      <c r="K39" s="20">
        <v>41300</v>
      </c>
      <c r="L39" s="19">
        <f>K39-F39</f>
        <v>-4800</v>
      </c>
      <c r="M39" s="29"/>
      <c r="N39" s="17"/>
      <c r="O39" s="17" t="s">
        <v>10</v>
      </c>
    </row>
    <row r="40" spans="1:15" s="16" customFormat="1" ht="20.100000000000001" customHeight="1">
      <c r="A40" s="49">
        <v>37</v>
      </c>
      <c r="B40" s="50"/>
      <c r="C40" s="41" t="s">
        <v>31</v>
      </c>
      <c r="D40" s="34">
        <v>49750</v>
      </c>
      <c r="E40" s="33">
        <v>6</v>
      </c>
      <c r="F40" s="32">
        <v>25983</v>
      </c>
      <c r="G40" s="32">
        <v>4421</v>
      </c>
      <c r="H40" s="32">
        <f>F40+G40</f>
        <v>30404</v>
      </c>
      <c r="I40" s="31">
        <f>(H40/D40)*100</f>
        <v>61.11356783919598</v>
      </c>
      <c r="J40" s="30"/>
      <c r="K40" s="20">
        <v>18570</v>
      </c>
      <c r="L40" s="19">
        <f>K40-F40</f>
        <v>-7413</v>
      </c>
      <c r="M40" s="29"/>
      <c r="N40" s="17"/>
      <c r="O40" s="17"/>
    </row>
    <row r="41" spans="1:15" s="16" customFormat="1" ht="20.100000000000001" customHeight="1">
      <c r="A41" s="49">
        <v>38</v>
      </c>
      <c r="B41" s="50"/>
      <c r="C41" s="41" t="s">
        <v>30</v>
      </c>
      <c r="D41" s="34">
        <v>52259</v>
      </c>
      <c r="E41" s="33">
        <v>5</v>
      </c>
      <c r="F41" s="32">
        <v>6674</v>
      </c>
      <c r="G41" s="32"/>
      <c r="H41" s="32">
        <f>F41+G41</f>
        <v>6674</v>
      </c>
      <c r="I41" s="31">
        <f>(H41/D41)*100</f>
        <v>12.771005951128037</v>
      </c>
      <c r="J41" s="30"/>
      <c r="K41" s="20">
        <v>6474</v>
      </c>
      <c r="L41" s="19">
        <f>K41-F41</f>
        <v>-200</v>
      </c>
      <c r="M41" s="29"/>
      <c r="N41" s="17"/>
      <c r="O41" s="17"/>
    </row>
    <row r="42" spans="1:15" s="16" customFormat="1" ht="20.100000000000001" customHeight="1">
      <c r="A42" s="49">
        <v>39</v>
      </c>
      <c r="B42" s="50"/>
      <c r="C42" s="41" t="s">
        <v>29</v>
      </c>
      <c r="D42" s="34">
        <v>135481</v>
      </c>
      <c r="E42" s="33">
        <v>9</v>
      </c>
      <c r="F42" s="32">
        <v>104207</v>
      </c>
      <c r="G42" s="32">
        <v>2500</v>
      </c>
      <c r="H42" s="32">
        <f>F42+G42</f>
        <v>106707</v>
      </c>
      <c r="I42" s="31">
        <f>(H42/D42)*100</f>
        <v>78.761597567186541</v>
      </c>
      <c r="J42" s="30"/>
      <c r="K42" s="20">
        <v>91582</v>
      </c>
      <c r="L42" s="19">
        <f>K42-F42</f>
        <v>-12625</v>
      </c>
      <c r="M42" s="29"/>
      <c r="N42" s="17"/>
      <c r="O42" s="17"/>
    </row>
    <row r="43" spans="1:15" s="16" customFormat="1" ht="20.100000000000001" customHeight="1">
      <c r="A43" s="49">
        <v>40</v>
      </c>
      <c r="B43" s="50"/>
      <c r="C43" s="46" t="s">
        <v>28</v>
      </c>
      <c r="D43" s="45">
        <v>45000</v>
      </c>
      <c r="E43" s="44">
        <v>4</v>
      </c>
      <c r="F43" s="43">
        <v>45000</v>
      </c>
      <c r="G43" s="43">
        <v>0</v>
      </c>
      <c r="H43" s="43">
        <f>F43+G43</f>
        <v>45000</v>
      </c>
      <c r="I43" s="42">
        <f>(H43/D43)*100</f>
        <v>100</v>
      </c>
      <c r="J43" s="30"/>
      <c r="K43" s="20">
        <v>45000</v>
      </c>
      <c r="L43" s="19">
        <f>K43-F43</f>
        <v>0</v>
      </c>
      <c r="M43" s="18" t="s">
        <v>11</v>
      </c>
      <c r="N43" s="17" t="s">
        <v>8</v>
      </c>
      <c r="O43" s="17" t="s">
        <v>5</v>
      </c>
    </row>
    <row r="44" spans="1:15" s="16" customFormat="1" ht="20.100000000000001" customHeight="1">
      <c r="A44" s="49">
        <v>41</v>
      </c>
      <c r="B44" s="50"/>
      <c r="C44" s="41" t="s">
        <v>27</v>
      </c>
      <c r="D44" s="34">
        <v>42584</v>
      </c>
      <c r="E44" s="33">
        <v>3</v>
      </c>
      <c r="F44" s="32">
        <v>1540</v>
      </c>
      <c r="G44" s="32">
        <v>0</v>
      </c>
      <c r="H44" s="32">
        <f>F44+G44</f>
        <v>1540</v>
      </c>
      <c r="I44" s="31">
        <f>(H44/D44)*100</f>
        <v>3.6163817396205147</v>
      </c>
      <c r="J44" s="30"/>
      <c r="K44" s="20">
        <v>1540</v>
      </c>
      <c r="L44" s="19">
        <f>K44-F44</f>
        <v>0</v>
      </c>
      <c r="M44" s="18" t="s">
        <v>11</v>
      </c>
      <c r="N44" s="17"/>
      <c r="O44" s="17"/>
    </row>
    <row r="45" spans="1:15" s="16" customFormat="1" ht="20.100000000000001" customHeight="1">
      <c r="A45" s="49">
        <v>42</v>
      </c>
      <c r="B45" s="50"/>
      <c r="C45" s="46" t="s">
        <v>26</v>
      </c>
      <c r="D45" s="45">
        <v>72960</v>
      </c>
      <c r="E45" s="44">
        <v>8</v>
      </c>
      <c r="F45" s="43">
        <v>72231</v>
      </c>
      <c r="G45" s="43">
        <v>729</v>
      </c>
      <c r="H45" s="43">
        <f>F45+G45</f>
        <v>72960</v>
      </c>
      <c r="I45" s="42">
        <f>(H45/D45)*100</f>
        <v>100</v>
      </c>
      <c r="J45" s="30"/>
      <c r="K45" s="20">
        <v>66053</v>
      </c>
      <c r="L45" s="19">
        <f>K45-F45</f>
        <v>-6178</v>
      </c>
      <c r="M45" s="29"/>
      <c r="N45" s="17"/>
      <c r="O45" s="17"/>
    </row>
    <row r="46" spans="1:15" s="16" customFormat="1" ht="20.100000000000001" customHeight="1">
      <c r="A46" s="49">
        <v>43</v>
      </c>
      <c r="B46" s="48"/>
      <c r="C46" s="41" t="s">
        <v>25</v>
      </c>
      <c r="D46" s="34">
        <v>135006</v>
      </c>
      <c r="E46" s="33">
        <v>12</v>
      </c>
      <c r="F46" s="32">
        <v>16300</v>
      </c>
      <c r="G46" s="32">
        <v>0</v>
      </c>
      <c r="H46" s="32">
        <f>F46+G46</f>
        <v>16300</v>
      </c>
      <c r="I46" s="31">
        <f>(H46/D46)*100</f>
        <v>12.073537472408633</v>
      </c>
      <c r="J46" s="30"/>
      <c r="K46" s="20">
        <v>14575</v>
      </c>
      <c r="L46" s="19">
        <f>K46-F46</f>
        <v>-1725</v>
      </c>
      <c r="M46" s="18" t="s">
        <v>6</v>
      </c>
      <c r="N46" s="17"/>
      <c r="O46" s="17" t="s">
        <v>10</v>
      </c>
    </row>
    <row r="47" spans="1:15" s="16" customFormat="1" ht="20.100000000000001" customHeight="1">
      <c r="A47" s="28">
        <v>44</v>
      </c>
      <c r="B47" s="47" t="s">
        <v>24</v>
      </c>
      <c r="C47" s="41" t="s">
        <v>24</v>
      </c>
      <c r="D47" s="34">
        <v>377361</v>
      </c>
      <c r="E47" s="33">
        <v>34</v>
      </c>
      <c r="F47" s="32">
        <v>21000</v>
      </c>
      <c r="G47" s="32">
        <v>0</v>
      </c>
      <c r="H47" s="32">
        <f>F47+G47</f>
        <v>21000</v>
      </c>
      <c r="I47" s="31">
        <f>(H47/D47)*100</f>
        <v>5.5649629929960964</v>
      </c>
      <c r="J47" s="30"/>
      <c r="K47" s="20">
        <v>17000</v>
      </c>
      <c r="L47" s="19">
        <f>K47-F47</f>
        <v>-4000</v>
      </c>
      <c r="M47" s="29"/>
      <c r="N47" s="17"/>
      <c r="O47" s="17" t="s">
        <v>10</v>
      </c>
    </row>
    <row r="48" spans="1:15" s="16" customFormat="1" ht="20.100000000000001" customHeight="1">
      <c r="A48" s="28">
        <v>45</v>
      </c>
      <c r="B48" s="35"/>
      <c r="C48" s="46" t="s">
        <v>23</v>
      </c>
      <c r="D48" s="45">
        <v>144805</v>
      </c>
      <c r="E48" s="44">
        <v>16</v>
      </c>
      <c r="F48" s="43">
        <v>144805</v>
      </c>
      <c r="G48" s="43">
        <v>0</v>
      </c>
      <c r="H48" s="43">
        <f>F48+G48</f>
        <v>144805</v>
      </c>
      <c r="I48" s="42">
        <f>(H48/D48)*100</f>
        <v>100</v>
      </c>
      <c r="J48" s="30"/>
      <c r="K48" s="20">
        <v>144805</v>
      </c>
      <c r="L48" s="19">
        <f>K48-F48</f>
        <v>0</v>
      </c>
      <c r="M48" s="29"/>
      <c r="N48" s="17" t="s">
        <v>8</v>
      </c>
      <c r="O48" s="17" t="s">
        <v>10</v>
      </c>
    </row>
    <row r="49" spans="1:15" s="16" customFormat="1" ht="20.100000000000001" customHeight="1">
      <c r="A49" s="28">
        <v>46</v>
      </c>
      <c r="B49" s="35"/>
      <c r="C49" s="41" t="s">
        <v>22</v>
      </c>
      <c r="D49" s="34">
        <v>128888</v>
      </c>
      <c r="E49" s="33">
        <v>7</v>
      </c>
      <c r="F49" s="32">
        <v>25611</v>
      </c>
      <c r="G49" s="32">
        <v>581</v>
      </c>
      <c r="H49" s="32">
        <f>F49+G49</f>
        <v>26192</v>
      </c>
      <c r="I49" s="31">
        <f>(H49/D49)*100</f>
        <v>20.321519458754889</v>
      </c>
      <c r="J49" s="30"/>
      <c r="K49" s="20">
        <v>20670</v>
      </c>
      <c r="L49" s="19">
        <f>K49-F49</f>
        <v>-4941</v>
      </c>
      <c r="M49" s="18" t="s">
        <v>11</v>
      </c>
      <c r="N49" s="17" t="s">
        <v>19</v>
      </c>
      <c r="O49" s="17"/>
    </row>
    <row r="50" spans="1:15" s="16" customFormat="1" ht="20.100000000000001" customHeight="1">
      <c r="A50" s="28">
        <v>47</v>
      </c>
      <c r="B50" s="35"/>
      <c r="C50" s="41" t="s">
        <v>21</v>
      </c>
      <c r="D50" s="34">
        <v>331352</v>
      </c>
      <c r="E50" s="33">
        <v>21</v>
      </c>
      <c r="F50" s="32">
        <v>27368</v>
      </c>
      <c r="G50" s="32">
        <v>0</v>
      </c>
      <c r="H50" s="32">
        <f>F50+G50</f>
        <v>27368</v>
      </c>
      <c r="I50" s="31">
        <f>(H50/D50)*100</f>
        <v>8.2594944349211712</v>
      </c>
      <c r="J50" s="30"/>
      <c r="K50" s="20">
        <v>27368</v>
      </c>
      <c r="L50" s="19">
        <f>K50-F50</f>
        <v>0</v>
      </c>
      <c r="M50" s="18" t="s">
        <v>11</v>
      </c>
      <c r="N50" s="17"/>
      <c r="O50" s="17"/>
    </row>
    <row r="51" spans="1:15" s="16" customFormat="1" ht="20.100000000000001" customHeight="1">
      <c r="A51" s="28">
        <v>48</v>
      </c>
      <c r="B51" s="35"/>
      <c r="C51" s="46" t="s">
        <v>20</v>
      </c>
      <c r="D51" s="45">
        <v>16407</v>
      </c>
      <c r="E51" s="44">
        <v>3</v>
      </c>
      <c r="F51" s="43">
        <v>16407</v>
      </c>
      <c r="G51" s="43">
        <v>0</v>
      </c>
      <c r="H51" s="43">
        <f>F51+G51</f>
        <v>16407</v>
      </c>
      <c r="I51" s="42">
        <f>(H51/D51)*100</f>
        <v>100</v>
      </c>
      <c r="J51" s="30"/>
      <c r="K51" s="20">
        <v>16407</v>
      </c>
      <c r="L51" s="19">
        <f>K51-F51</f>
        <v>0</v>
      </c>
      <c r="M51" s="18" t="s">
        <v>11</v>
      </c>
      <c r="N51" s="17" t="s">
        <v>19</v>
      </c>
      <c r="O51" s="17" t="s">
        <v>5</v>
      </c>
    </row>
    <row r="52" spans="1:15" s="16" customFormat="1" ht="20.100000000000001" customHeight="1">
      <c r="A52" s="28">
        <v>49</v>
      </c>
      <c r="B52" s="35"/>
      <c r="C52" s="41" t="s">
        <v>18</v>
      </c>
      <c r="D52" s="34">
        <v>116700</v>
      </c>
      <c r="E52" s="33">
        <v>9</v>
      </c>
      <c r="F52" s="32">
        <v>25000</v>
      </c>
      <c r="G52" s="32">
        <v>1000</v>
      </c>
      <c r="H52" s="32">
        <f>F52+G52</f>
        <v>26000</v>
      </c>
      <c r="I52" s="31">
        <f>(H52/D52)*100</f>
        <v>22.279348757497857</v>
      </c>
      <c r="J52" s="30"/>
      <c r="K52" s="20">
        <v>21000</v>
      </c>
      <c r="L52" s="19">
        <f>K52-F52</f>
        <v>-4000</v>
      </c>
      <c r="M52" s="29"/>
      <c r="N52" s="17"/>
      <c r="O52" s="17"/>
    </row>
    <row r="53" spans="1:15" s="16" customFormat="1" ht="20.100000000000001" customHeight="1">
      <c r="A53" s="28">
        <v>50</v>
      </c>
      <c r="B53" s="35"/>
      <c r="C53" s="41" t="s">
        <v>17</v>
      </c>
      <c r="D53" s="34">
        <v>42845</v>
      </c>
      <c r="E53" s="33">
        <v>7</v>
      </c>
      <c r="F53" s="32">
        <v>3330</v>
      </c>
      <c r="G53" s="32"/>
      <c r="H53" s="32">
        <f>F53+G53</f>
        <v>3330</v>
      </c>
      <c r="I53" s="31">
        <f>(H53/D53)*100</f>
        <v>7.7722021239351156</v>
      </c>
      <c r="J53" s="30"/>
      <c r="K53" s="20">
        <v>2780</v>
      </c>
      <c r="L53" s="19">
        <f>K53-F53</f>
        <v>-550</v>
      </c>
      <c r="M53" s="29"/>
      <c r="N53" s="17"/>
      <c r="O53" s="17"/>
    </row>
    <row r="54" spans="1:15" s="36" customFormat="1" ht="20.100000000000001" customHeight="1">
      <c r="A54" s="28">
        <v>51</v>
      </c>
      <c r="B54" s="35"/>
      <c r="C54" s="26" t="s">
        <v>16</v>
      </c>
      <c r="D54" s="34">
        <v>154468</v>
      </c>
      <c r="E54" s="33">
        <v>10</v>
      </c>
      <c r="F54" s="32">
        <v>34655</v>
      </c>
      <c r="G54" s="32"/>
      <c r="H54" s="32">
        <f>F54+G54</f>
        <v>34655</v>
      </c>
      <c r="I54" s="31">
        <f>(H54/D54)*100</f>
        <v>22.435067457337443</v>
      </c>
      <c r="J54" s="30"/>
      <c r="K54" s="40">
        <v>34655</v>
      </c>
      <c r="L54" s="39">
        <f>K54-F54</f>
        <v>0</v>
      </c>
      <c r="M54" s="38" t="s">
        <v>11</v>
      </c>
      <c r="N54" s="37" t="s">
        <v>15</v>
      </c>
      <c r="O54" s="37" t="s">
        <v>14</v>
      </c>
    </row>
    <row r="55" spans="1:15" s="16" customFormat="1" ht="20.100000000000001" customHeight="1">
      <c r="A55" s="28">
        <v>52</v>
      </c>
      <c r="B55" s="35"/>
      <c r="C55" s="26" t="s">
        <v>13</v>
      </c>
      <c r="D55" s="34">
        <v>228518</v>
      </c>
      <c r="E55" s="33">
        <v>16</v>
      </c>
      <c r="F55" s="32">
        <v>33900</v>
      </c>
      <c r="G55" s="32">
        <v>3900</v>
      </c>
      <c r="H55" s="32">
        <f>F55+G55</f>
        <v>37800</v>
      </c>
      <c r="I55" s="31">
        <f>(H55/D55)*100</f>
        <v>16.54136654442976</v>
      </c>
      <c r="J55" s="30"/>
      <c r="K55" s="20">
        <v>31500</v>
      </c>
      <c r="L55" s="19">
        <f>K55-F55</f>
        <v>-2400</v>
      </c>
      <c r="M55" s="29"/>
      <c r="N55" s="17"/>
      <c r="O55" s="17"/>
    </row>
    <row r="56" spans="1:15" s="16" customFormat="1" ht="20.100000000000001" customHeight="1">
      <c r="A56" s="28">
        <v>53</v>
      </c>
      <c r="B56" s="35"/>
      <c r="C56" s="26" t="s">
        <v>12</v>
      </c>
      <c r="D56" s="34">
        <v>31971</v>
      </c>
      <c r="E56" s="33">
        <v>4</v>
      </c>
      <c r="F56" s="32">
        <v>0</v>
      </c>
      <c r="G56" s="32">
        <v>0</v>
      </c>
      <c r="H56" s="32">
        <f>F56+G56</f>
        <v>0</v>
      </c>
      <c r="I56" s="31">
        <f>(H56/D56)*100</f>
        <v>0</v>
      </c>
      <c r="J56" s="30"/>
      <c r="K56" s="20">
        <v>1</v>
      </c>
      <c r="L56" s="19">
        <f>K56-F56</f>
        <v>1</v>
      </c>
      <c r="M56" s="18" t="s">
        <v>11</v>
      </c>
      <c r="N56" s="17"/>
      <c r="O56" s="17" t="s">
        <v>10</v>
      </c>
    </row>
    <row r="57" spans="1:15" s="16" customFormat="1" ht="20.100000000000001" customHeight="1">
      <c r="A57" s="28">
        <v>54</v>
      </c>
      <c r="B57" s="35"/>
      <c r="C57" s="26" t="s">
        <v>9</v>
      </c>
      <c r="D57" s="34">
        <v>149960</v>
      </c>
      <c r="E57" s="33">
        <v>12</v>
      </c>
      <c r="F57" s="32">
        <v>51000</v>
      </c>
      <c r="G57" s="32"/>
      <c r="H57" s="32">
        <f>F57+G57</f>
        <v>51000</v>
      </c>
      <c r="I57" s="31">
        <f>(H57/D57)*100</f>
        <v>34.009069085089358</v>
      </c>
      <c r="J57" s="30"/>
      <c r="K57" s="20">
        <v>38000</v>
      </c>
      <c r="L57" s="19">
        <f>K57-F57</f>
        <v>-13000</v>
      </c>
      <c r="M57" s="29"/>
      <c r="N57" s="17" t="s">
        <v>8</v>
      </c>
      <c r="O57" s="17"/>
    </row>
    <row r="58" spans="1:15" s="16" customFormat="1" ht="20.100000000000001" customHeight="1" thickBot="1">
      <c r="A58" s="28">
        <v>55</v>
      </c>
      <c r="B58" s="27"/>
      <c r="C58" s="26" t="s">
        <v>7</v>
      </c>
      <c r="D58" s="25">
        <v>83800</v>
      </c>
      <c r="E58" s="24">
        <v>6</v>
      </c>
      <c r="F58" s="23">
        <v>70000</v>
      </c>
      <c r="G58" s="23"/>
      <c r="H58" s="23">
        <f>F58+G58</f>
        <v>70000</v>
      </c>
      <c r="I58" s="22">
        <f>(H58/D58)*100</f>
        <v>83.532219570405729</v>
      </c>
      <c r="J58" s="21"/>
      <c r="K58" s="20">
        <v>70000</v>
      </c>
      <c r="L58" s="19">
        <f>K58-F58</f>
        <v>0</v>
      </c>
      <c r="M58" s="18" t="s">
        <v>6</v>
      </c>
      <c r="N58" s="17"/>
      <c r="O58" s="17" t="s">
        <v>5</v>
      </c>
    </row>
    <row r="59" spans="1:15" ht="43.5" customHeight="1" thickBot="1">
      <c r="A59" s="15" t="s">
        <v>4</v>
      </c>
      <c r="B59" s="14"/>
      <c r="C59" s="13"/>
      <c r="D59" s="12">
        <f>SUM(D4:D58)</f>
        <v>11843150</v>
      </c>
      <c r="E59" s="11">
        <f>SUM(E4:E58)</f>
        <v>819</v>
      </c>
      <c r="F59" s="11">
        <f>SUM(F4:F58)</f>
        <v>3362189</v>
      </c>
      <c r="G59" s="10">
        <f>SUM(G4:G58)</f>
        <v>61092</v>
      </c>
      <c r="H59" s="10">
        <f>SUM(H4:H58)</f>
        <v>3423281</v>
      </c>
      <c r="I59" s="9">
        <f>(H59/D59)*100</f>
        <v>28.90515614511342</v>
      </c>
      <c r="J59" s="8"/>
      <c r="K59" s="7">
        <f>SUM(K4:K58)</f>
        <v>3057616</v>
      </c>
      <c r="L59" s="6">
        <f>SUM(L4:L58)</f>
        <v>-304573</v>
      </c>
    </row>
    <row r="60" spans="1:15" ht="20.25" customHeight="1">
      <c r="B60" s="3"/>
      <c r="C60" s="3"/>
      <c r="F60" s="1" t="s">
        <v>3</v>
      </c>
    </row>
    <row r="61" spans="1:15" ht="17.25" customHeight="1">
      <c r="B61" s="3"/>
      <c r="C61" s="3"/>
      <c r="D61" s="5"/>
      <c r="E61" s="5"/>
      <c r="F61" s="5"/>
      <c r="G61" s="5"/>
      <c r="H61" s="5"/>
      <c r="I61" s="4" t="s">
        <v>2</v>
      </c>
      <c r="J61" s="4"/>
    </row>
    <row r="62" spans="1:15" ht="18" customHeight="1">
      <c r="B62" s="3"/>
      <c r="C62" s="3"/>
      <c r="D62" s="5"/>
      <c r="E62" s="5"/>
      <c r="F62" s="5"/>
      <c r="G62" s="5"/>
      <c r="H62" s="5"/>
      <c r="I62" s="4" t="s">
        <v>1</v>
      </c>
      <c r="J62" s="4"/>
    </row>
    <row r="63" spans="1:15" ht="17.25" customHeight="1">
      <c r="B63" s="3"/>
      <c r="C63" s="3"/>
      <c r="I63" s="4" t="s">
        <v>0</v>
      </c>
      <c r="J63" s="4"/>
    </row>
    <row r="64" spans="1:15" ht="27" customHeight="1">
      <c r="B64" s="3"/>
      <c r="C64" s="3"/>
    </row>
    <row r="65" spans="2:3" s="1" customFormat="1" ht="27" customHeight="1">
      <c r="B65" s="3"/>
      <c r="C65" s="3"/>
    </row>
    <row r="66" spans="2:3" s="1" customFormat="1" ht="27" customHeight="1">
      <c r="B66" s="3"/>
      <c r="C66" s="3"/>
    </row>
    <row r="67" spans="2:3" s="1" customFormat="1" ht="27" customHeight="1">
      <c r="B67" s="3"/>
      <c r="C67" s="3"/>
    </row>
    <row r="68" spans="2:3" s="1" customFormat="1" ht="27" customHeight="1">
      <c r="B68" s="3"/>
      <c r="C68" s="3"/>
    </row>
    <row r="69" spans="2:3" s="1" customFormat="1" ht="27" customHeight="1">
      <c r="B69" s="3"/>
      <c r="C69" s="3"/>
    </row>
    <row r="70" spans="2:3" s="1" customFormat="1" ht="27" customHeight="1">
      <c r="B70" s="3"/>
      <c r="C70" s="3"/>
    </row>
    <row r="71" spans="2:3" s="1" customFormat="1" ht="27" customHeight="1">
      <c r="B71" s="3"/>
      <c r="C71" s="3"/>
    </row>
    <row r="72" spans="2:3" s="1" customFormat="1" ht="27" customHeight="1">
      <c r="B72" s="3"/>
      <c r="C72" s="3"/>
    </row>
    <row r="73" spans="2:3" s="1" customFormat="1" ht="27" customHeight="1">
      <c r="B73" s="3"/>
      <c r="C73" s="3"/>
    </row>
    <row r="74" spans="2:3" s="1" customFormat="1" ht="27" customHeight="1">
      <c r="B74" s="3"/>
      <c r="C74" s="3"/>
    </row>
    <row r="75" spans="2:3" s="1" customFormat="1" ht="27" customHeight="1">
      <c r="B75" s="3"/>
      <c r="C75" s="3"/>
    </row>
    <row r="76" spans="2:3" s="1" customFormat="1" ht="27" customHeight="1">
      <c r="B76" s="3"/>
      <c r="C76" s="3"/>
    </row>
    <row r="77" spans="2:3" s="1" customFormat="1" ht="27" customHeight="1">
      <c r="B77" s="3"/>
      <c r="C77" s="3"/>
    </row>
    <row r="78" spans="2:3" s="1" customFormat="1" ht="27" customHeight="1">
      <c r="B78" s="3"/>
      <c r="C78" s="3"/>
    </row>
    <row r="79" spans="2:3" s="1" customFormat="1" ht="27" customHeight="1">
      <c r="C79" s="3"/>
    </row>
    <row r="80" spans="2:3" s="1" customFormat="1" ht="27" customHeight="1">
      <c r="C80" s="3"/>
    </row>
    <row r="81" ht="27" customHeight="1"/>
    <row r="82" ht="27" customHeight="1"/>
    <row r="83" ht="27" customHeight="1"/>
    <row r="84" ht="27" customHeight="1"/>
    <row r="85" ht="27" customHeight="1"/>
    <row r="86" ht="27" customHeight="1"/>
    <row r="87" ht="27" customHeight="1"/>
    <row r="88" ht="27" customHeight="1"/>
    <row r="89" ht="27" customHeight="1"/>
    <row r="90" ht="27" customHeight="1"/>
    <row r="91" ht="27" customHeight="1"/>
    <row r="92" ht="27" customHeight="1"/>
    <row r="93" ht="27" customHeight="1"/>
    <row r="94" ht="27" customHeight="1"/>
    <row r="95" ht="27" customHeight="1"/>
    <row r="96" ht="27" customHeight="1"/>
    <row r="97" ht="27" customHeight="1"/>
    <row r="98" ht="27" customHeight="1"/>
    <row r="99" ht="27" customHeight="1"/>
    <row r="100" ht="27" customHeight="1"/>
    <row r="101" ht="27" customHeight="1"/>
    <row r="102" ht="27" customHeight="1"/>
    <row r="103" ht="27" customHeight="1"/>
    <row r="104" ht="27" customHeight="1"/>
    <row r="105" ht="27" customHeight="1"/>
    <row r="106" ht="27" customHeight="1"/>
    <row r="107" ht="27" customHeight="1"/>
    <row r="108" ht="27" customHeight="1"/>
    <row r="109" ht="27" customHeight="1"/>
    <row r="110" ht="27" customHeight="1"/>
    <row r="111" ht="27" customHeight="1"/>
    <row r="112" ht="27" customHeight="1"/>
    <row r="113" ht="27" customHeight="1"/>
    <row r="114" ht="27" customHeight="1"/>
    <row r="115" ht="27" customHeight="1"/>
    <row r="116" ht="27" customHeight="1"/>
    <row r="117" ht="27" customHeight="1"/>
    <row r="118" ht="27" customHeight="1"/>
    <row r="119" ht="27" customHeight="1"/>
    <row r="120" ht="27" customHeight="1"/>
    <row r="121" ht="27" customHeight="1"/>
    <row r="122" ht="27" customHeight="1"/>
    <row r="123" ht="27" customHeight="1"/>
    <row r="124" ht="27" customHeight="1"/>
    <row r="125" ht="27" customHeight="1"/>
  </sheetData>
  <mergeCells count="15">
    <mergeCell ref="A1:J1"/>
    <mergeCell ref="A2:A3"/>
    <mergeCell ref="B2:B3"/>
    <mergeCell ref="C2:C3"/>
    <mergeCell ref="D2:I2"/>
    <mergeCell ref="J2:J3"/>
    <mergeCell ref="I61:J61"/>
    <mergeCell ref="I62:J62"/>
    <mergeCell ref="I63:J63"/>
    <mergeCell ref="K2:L2"/>
    <mergeCell ref="B4:B20"/>
    <mergeCell ref="B21:B26"/>
    <mergeCell ref="B27:B46"/>
    <mergeCell ref="B47:B58"/>
    <mergeCell ref="A59:C59"/>
  </mergeCells>
  <pageMargins left="0.78740157480314965" right="0.19685039370078741" top="0.39370078740157483" bottom="0.19685039370078741" header="0.51181102362204722" footer="0.51181102362204722"/>
  <pageSetup paperSize="9" scale="5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5"/>
  <sheetViews>
    <sheetView topLeftCell="A2" zoomScale="85" zoomScaleNormal="85" workbookViewId="0">
      <pane ySplit="4" topLeftCell="A45" activePane="bottomLeft" state="frozenSplit"/>
      <selection activeCell="A2" sqref="A2"/>
      <selection pane="bottomLeft" activeCell="S55" sqref="S55"/>
    </sheetView>
  </sheetViews>
  <sheetFormatPr defaultRowHeight="15"/>
  <cols>
    <col min="1" max="1" width="6.85546875" customWidth="1"/>
    <col min="2" max="2" width="6.140625" customWidth="1"/>
    <col min="3" max="3" width="22.42578125" customWidth="1"/>
    <col min="4" max="4" width="15.42578125" customWidth="1"/>
    <col min="5" max="5" width="16.28515625" hidden="1" customWidth="1"/>
    <col min="6" max="6" width="13.5703125" customWidth="1"/>
    <col min="7" max="7" width="14.7109375" customWidth="1"/>
    <col min="8" max="8" width="12.7109375" customWidth="1"/>
    <col min="9" max="9" width="15.28515625" customWidth="1"/>
    <col min="10" max="10" width="16.28515625" customWidth="1"/>
    <col min="11" max="11" width="15.140625" customWidth="1"/>
    <col min="12" max="12" width="15.85546875" customWidth="1"/>
    <col min="13" max="13" width="15" customWidth="1"/>
    <col min="14" max="14" width="23.28515625" customWidth="1"/>
  </cols>
  <sheetData>
    <row r="1" spans="1:15" ht="31.5" customHeight="1">
      <c r="A1" s="354" t="s">
        <v>160</v>
      </c>
      <c r="B1" s="354"/>
      <c r="C1" s="354"/>
      <c r="D1" s="354"/>
      <c r="E1" s="354"/>
      <c r="F1" s="354"/>
      <c r="G1" s="354"/>
      <c r="H1" s="354"/>
      <c r="I1" s="354"/>
      <c r="J1" s="354"/>
      <c r="K1" s="354"/>
      <c r="L1" s="354"/>
      <c r="M1" s="354"/>
      <c r="N1" s="354"/>
      <c r="O1" s="352"/>
    </row>
    <row r="2" spans="1:15" ht="27" customHeight="1">
      <c r="A2" s="353" t="s">
        <v>159</v>
      </c>
      <c r="B2" s="353"/>
      <c r="C2" s="353"/>
      <c r="D2" s="353"/>
      <c r="E2" s="353"/>
      <c r="F2" s="353"/>
      <c r="G2" s="353"/>
      <c r="H2" s="353"/>
      <c r="I2" s="353"/>
      <c r="J2" s="353"/>
      <c r="K2" s="353"/>
      <c r="L2" s="353"/>
      <c r="M2" s="353"/>
      <c r="N2" s="353"/>
      <c r="O2" s="352"/>
    </row>
    <row r="3" spans="1:15" ht="10.5" customHeight="1" thickBot="1"/>
    <row r="4" spans="1:15" ht="23.25" customHeight="1" thickBot="1">
      <c r="A4" s="350" t="s">
        <v>158</v>
      </c>
      <c r="B4" s="351" t="s">
        <v>90</v>
      </c>
      <c r="C4" s="350" t="s">
        <v>157</v>
      </c>
      <c r="D4" s="349" t="s">
        <v>156</v>
      </c>
      <c r="E4" s="348"/>
      <c r="F4" s="348"/>
      <c r="G4" s="348"/>
      <c r="H4" s="347"/>
      <c r="I4" s="346" t="s">
        <v>155</v>
      </c>
      <c r="J4" s="345"/>
      <c r="K4" s="344" t="s">
        <v>154</v>
      </c>
      <c r="L4" s="343"/>
      <c r="M4" s="342"/>
      <c r="N4" s="341" t="s">
        <v>87</v>
      </c>
    </row>
    <row r="5" spans="1:15" ht="102.75" customHeight="1" thickBot="1">
      <c r="A5" s="339"/>
      <c r="B5" s="340"/>
      <c r="C5" s="339"/>
      <c r="D5" s="338" t="s">
        <v>153</v>
      </c>
      <c r="E5" s="337" t="s">
        <v>152</v>
      </c>
      <c r="F5" s="336" t="s">
        <v>151</v>
      </c>
      <c r="G5" s="335" t="s">
        <v>150</v>
      </c>
      <c r="H5" s="334" t="s">
        <v>149</v>
      </c>
      <c r="I5" s="333" t="s">
        <v>148</v>
      </c>
      <c r="J5" s="333" t="s">
        <v>147</v>
      </c>
      <c r="K5" s="331" t="s">
        <v>146</v>
      </c>
      <c r="L5" s="332" t="s">
        <v>145</v>
      </c>
      <c r="M5" s="331" t="s">
        <v>144</v>
      </c>
      <c r="N5" s="330"/>
    </row>
    <row r="6" spans="1:15" ht="27.95" customHeight="1">
      <c r="A6" s="240">
        <v>1</v>
      </c>
      <c r="B6" s="220" t="s">
        <v>74</v>
      </c>
      <c r="C6" s="238" t="s">
        <v>73</v>
      </c>
      <c r="D6" s="289">
        <v>16700</v>
      </c>
      <c r="E6" s="289">
        <v>16700</v>
      </c>
      <c r="F6" s="289">
        <v>0</v>
      </c>
      <c r="G6" s="289">
        <f>E6+F6</f>
        <v>16700</v>
      </c>
      <c r="H6" s="281">
        <f>(G6/D6)*100</f>
        <v>100</v>
      </c>
      <c r="I6" s="290">
        <v>14379</v>
      </c>
      <c r="J6" s="294">
        <f>(I6/D6)*100</f>
        <v>86.101796407185631</v>
      </c>
      <c r="K6" s="290">
        <v>14354</v>
      </c>
      <c r="L6" s="290">
        <v>25</v>
      </c>
      <c r="M6" s="293">
        <f>(K6/D6)*100</f>
        <v>85.952095808383234</v>
      </c>
      <c r="N6" s="287" t="s">
        <v>3</v>
      </c>
    </row>
    <row r="7" spans="1:15" ht="27.95" customHeight="1">
      <c r="A7" s="217">
        <v>2</v>
      </c>
      <c r="B7" s="220"/>
      <c r="C7" s="210" t="s">
        <v>72</v>
      </c>
      <c r="D7" s="284">
        <v>14158</v>
      </c>
      <c r="E7" s="284">
        <v>14158</v>
      </c>
      <c r="F7" s="284">
        <v>0</v>
      </c>
      <c r="G7" s="284">
        <f>E7+F7</f>
        <v>14158</v>
      </c>
      <c r="H7" s="281">
        <f>(G7/D7)*100</f>
        <v>100</v>
      </c>
      <c r="I7" s="282">
        <v>14158</v>
      </c>
      <c r="J7" s="281">
        <f>(I7/D7)*100</f>
        <v>100</v>
      </c>
      <c r="K7" s="326">
        <v>14142</v>
      </c>
      <c r="L7" s="290">
        <v>16</v>
      </c>
      <c r="M7" s="288">
        <f>(K7/D7)*100</f>
        <v>99.88698968780902</v>
      </c>
      <c r="N7" s="327"/>
    </row>
    <row r="8" spans="1:15" ht="27.95" customHeight="1">
      <c r="A8" s="217">
        <v>3</v>
      </c>
      <c r="B8" s="220"/>
      <c r="C8" s="210" t="s">
        <v>71</v>
      </c>
      <c r="D8" s="284">
        <v>10185</v>
      </c>
      <c r="E8" s="284">
        <v>10059</v>
      </c>
      <c r="F8" s="284">
        <v>126</v>
      </c>
      <c r="G8" s="284">
        <f>E8+F8</f>
        <v>10185</v>
      </c>
      <c r="H8" s="281">
        <f>(G8/D8)*100</f>
        <v>100</v>
      </c>
      <c r="I8" s="282">
        <v>10185</v>
      </c>
      <c r="J8" s="281">
        <f>(I8/D8)*100</f>
        <v>100</v>
      </c>
      <c r="K8" s="326">
        <v>10155</v>
      </c>
      <c r="L8" s="290">
        <v>30</v>
      </c>
      <c r="M8" s="288">
        <f>(K8/D8)*100</f>
        <v>99.705449189985274</v>
      </c>
      <c r="N8" s="327"/>
    </row>
    <row r="9" spans="1:15" ht="27.95" customHeight="1">
      <c r="A9" s="217">
        <v>4</v>
      </c>
      <c r="B9" s="220"/>
      <c r="C9" s="210" t="s">
        <v>70</v>
      </c>
      <c r="D9" s="284">
        <v>11</v>
      </c>
      <c r="E9" s="284">
        <v>11</v>
      </c>
      <c r="F9" s="284">
        <v>0</v>
      </c>
      <c r="G9" s="284">
        <f>E9+F9</f>
        <v>11</v>
      </c>
      <c r="H9" s="281">
        <f>(G9/D9)*100</f>
        <v>100</v>
      </c>
      <c r="I9" s="282">
        <v>11</v>
      </c>
      <c r="J9" s="281">
        <f>(I9/D9)*100</f>
        <v>100</v>
      </c>
      <c r="K9" s="291">
        <v>11</v>
      </c>
      <c r="L9" s="282">
        <v>0</v>
      </c>
      <c r="M9" s="288">
        <f>(K9/D9)*100</f>
        <v>100</v>
      </c>
      <c r="N9" s="327"/>
    </row>
    <row r="10" spans="1:15" ht="27.95" customHeight="1">
      <c r="A10" s="217">
        <v>5</v>
      </c>
      <c r="B10" s="220"/>
      <c r="C10" s="210" t="s">
        <v>68</v>
      </c>
      <c r="D10" s="284">
        <v>4835</v>
      </c>
      <c r="E10" s="284">
        <v>4835</v>
      </c>
      <c r="F10" s="284">
        <v>0</v>
      </c>
      <c r="G10" s="284">
        <f>E10+F10</f>
        <v>4835</v>
      </c>
      <c r="H10" s="281">
        <f>(G10/D10)*100</f>
        <v>100</v>
      </c>
      <c r="I10" s="290">
        <v>3896</v>
      </c>
      <c r="J10" s="294">
        <f>(I10/D10)*100</f>
        <v>80.579110651499491</v>
      </c>
      <c r="K10" s="326">
        <v>3870</v>
      </c>
      <c r="L10" s="290">
        <v>26</v>
      </c>
      <c r="M10" s="293">
        <f>(K10/D10)*100</f>
        <v>80.041365046535674</v>
      </c>
      <c r="N10" s="329" t="s">
        <v>3</v>
      </c>
    </row>
    <row r="11" spans="1:15" ht="27.95" customHeight="1">
      <c r="A11" s="217">
        <v>6</v>
      </c>
      <c r="B11" s="220"/>
      <c r="C11" s="210" t="s">
        <v>67</v>
      </c>
      <c r="D11" s="284">
        <v>4125</v>
      </c>
      <c r="E11" s="284">
        <v>4125</v>
      </c>
      <c r="F11" s="284">
        <v>0</v>
      </c>
      <c r="G11" s="284">
        <f>E11+F11</f>
        <v>4125</v>
      </c>
      <c r="H11" s="281">
        <f>(G11/D11)*100</f>
        <v>100</v>
      </c>
      <c r="I11" s="282">
        <v>4125</v>
      </c>
      <c r="J11" s="281">
        <f>(I11/D11)*100</f>
        <v>100</v>
      </c>
      <c r="K11" s="291">
        <v>4125</v>
      </c>
      <c r="L11" s="282">
        <v>0</v>
      </c>
      <c r="M11" s="288">
        <f>(K11/D11)*100</f>
        <v>100</v>
      </c>
      <c r="N11" s="307" t="s">
        <v>143</v>
      </c>
    </row>
    <row r="12" spans="1:15" ht="27.95" customHeight="1">
      <c r="A12" s="217">
        <v>7</v>
      </c>
      <c r="B12" s="220"/>
      <c r="C12" s="210" t="s">
        <v>66</v>
      </c>
      <c r="D12" s="284">
        <v>26</v>
      </c>
      <c r="E12" s="284">
        <v>26</v>
      </c>
      <c r="F12" s="284">
        <v>0</v>
      </c>
      <c r="G12" s="284">
        <f>E12+F12</f>
        <v>26</v>
      </c>
      <c r="H12" s="281">
        <f>(G12/D12)*100</f>
        <v>100</v>
      </c>
      <c r="I12" s="282">
        <v>26</v>
      </c>
      <c r="J12" s="281">
        <f>(I12/D12)*100</f>
        <v>100</v>
      </c>
      <c r="K12" s="291">
        <v>26</v>
      </c>
      <c r="L12" s="282">
        <v>0</v>
      </c>
      <c r="M12" s="288">
        <f>(K12/D12)*100</f>
        <v>100</v>
      </c>
      <c r="N12" s="327"/>
    </row>
    <row r="13" spans="1:15" ht="27.95" customHeight="1">
      <c r="A13" s="217">
        <v>8</v>
      </c>
      <c r="B13" s="220"/>
      <c r="C13" s="210" t="s">
        <v>65</v>
      </c>
      <c r="D13" s="284">
        <v>10896</v>
      </c>
      <c r="E13" s="284">
        <v>10896</v>
      </c>
      <c r="F13" s="284">
        <v>0</v>
      </c>
      <c r="G13" s="284">
        <f>E13+F13</f>
        <v>10896</v>
      </c>
      <c r="H13" s="281">
        <f>(G13/D13)*100</f>
        <v>100</v>
      </c>
      <c r="I13" s="290">
        <v>1932</v>
      </c>
      <c r="J13" s="294">
        <f>(I13/D13)*100</f>
        <v>17.731277533039645</v>
      </c>
      <c r="K13" s="326">
        <v>491</v>
      </c>
      <c r="L13" s="290">
        <v>1441</v>
      </c>
      <c r="M13" s="293">
        <f>(K13/D13)*100</f>
        <v>4.5062408223201178</v>
      </c>
      <c r="N13" s="327"/>
    </row>
    <row r="14" spans="1:15" ht="27.95" customHeight="1">
      <c r="A14" s="217">
        <v>9</v>
      </c>
      <c r="B14" s="220"/>
      <c r="C14" s="210" t="s">
        <v>64</v>
      </c>
      <c r="D14" s="284">
        <v>1059</v>
      </c>
      <c r="E14" s="284">
        <v>1059</v>
      </c>
      <c r="F14" s="284">
        <v>0</v>
      </c>
      <c r="G14" s="284">
        <f>E14+F14</f>
        <v>1059</v>
      </c>
      <c r="H14" s="281">
        <f>(G14/D14)*100</f>
        <v>100</v>
      </c>
      <c r="I14" s="282">
        <v>1059</v>
      </c>
      <c r="J14" s="281">
        <f>(I14/D14)*100</f>
        <v>100</v>
      </c>
      <c r="K14" s="291">
        <v>1059</v>
      </c>
      <c r="L14" s="282">
        <v>0</v>
      </c>
      <c r="M14" s="288">
        <f>(K14/D14)*100</f>
        <v>100</v>
      </c>
      <c r="N14" s="328" t="s">
        <v>142</v>
      </c>
    </row>
    <row r="15" spans="1:15" ht="27.95" customHeight="1">
      <c r="A15" s="217">
        <v>10</v>
      </c>
      <c r="B15" s="220"/>
      <c r="C15" s="210" t="s">
        <v>63</v>
      </c>
      <c r="D15" s="284">
        <v>3034</v>
      </c>
      <c r="E15" s="284">
        <v>3034</v>
      </c>
      <c r="F15" s="284">
        <v>0</v>
      </c>
      <c r="G15" s="284">
        <f>E15+F15</f>
        <v>3034</v>
      </c>
      <c r="H15" s="281">
        <f>(G15/D15)*100</f>
        <v>100</v>
      </c>
      <c r="I15" s="282">
        <v>3034</v>
      </c>
      <c r="J15" s="281">
        <f>(I15/D15)*100</f>
        <v>100</v>
      </c>
      <c r="K15" s="291">
        <v>3034</v>
      </c>
      <c r="L15" s="282">
        <v>0</v>
      </c>
      <c r="M15" s="288">
        <f>(K15/D15)*100</f>
        <v>100</v>
      </c>
      <c r="N15" s="287" t="s">
        <v>3</v>
      </c>
    </row>
    <row r="16" spans="1:15" ht="27.95" customHeight="1">
      <c r="A16" s="217">
        <v>11</v>
      </c>
      <c r="B16" s="220"/>
      <c r="C16" s="210" t="s">
        <v>61</v>
      </c>
      <c r="D16" s="284">
        <v>17</v>
      </c>
      <c r="E16" s="284">
        <v>17</v>
      </c>
      <c r="F16" s="284">
        <v>0</v>
      </c>
      <c r="G16" s="284">
        <f>E16+F16</f>
        <v>17</v>
      </c>
      <c r="H16" s="281">
        <f>(G16/D16)*100</f>
        <v>100</v>
      </c>
      <c r="I16" s="282">
        <v>17</v>
      </c>
      <c r="J16" s="281">
        <f>(I16/D16)*100</f>
        <v>100</v>
      </c>
      <c r="K16" s="291">
        <v>17</v>
      </c>
      <c r="L16" s="282">
        <v>0</v>
      </c>
      <c r="M16" s="288">
        <f>(K16/D16)*100</f>
        <v>100</v>
      </c>
      <c r="N16" s="327"/>
    </row>
    <row r="17" spans="1:14" ht="27.95" customHeight="1">
      <c r="A17" s="217">
        <v>12</v>
      </c>
      <c r="B17" s="220"/>
      <c r="C17" s="210" t="s">
        <v>60</v>
      </c>
      <c r="D17" s="284">
        <v>1628</v>
      </c>
      <c r="E17" s="284">
        <v>1628</v>
      </c>
      <c r="F17" s="284">
        <v>0</v>
      </c>
      <c r="G17" s="284">
        <f>E17+F17</f>
        <v>1628</v>
      </c>
      <c r="H17" s="281">
        <f>(G17/D17)*100</f>
        <v>100</v>
      </c>
      <c r="I17" s="282">
        <v>1628</v>
      </c>
      <c r="J17" s="281">
        <f>(I17/D17)*100</f>
        <v>100</v>
      </c>
      <c r="K17" s="291">
        <v>1628</v>
      </c>
      <c r="L17" s="291">
        <v>0</v>
      </c>
      <c r="M17" s="288">
        <f>(K17/D17)*100</f>
        <v>100</v>
      </c>
      <c r="N17" s="327"/>
    </row>
    <row r="18" spans="1:14" ht="27.95" customHeight="1">
      <c r="A18" s="217">
        <v>13</v>
      </c>
      <c r="B18" s="220"/>
      <c r="C18" s="210" t="s">
        <v>59</v>
      </c>
      <c r="D18" s="284">
        <v>4669</v>
      </c>
      <c r="E18" s="284">
        <v>4669</v>
      </c>
      <c r="F18" s="284">
        <v>0</v>
      </c>
      <c r="G18" s="284">
        <f>E18+F18</f>
        <v>4669</v>
      </c>
      <c r="H18" s="281">
        <f>(G18/D18)*100</f>
        <v>100</v>
      </c>
      <c r="I18" s="282">
        <v>4669</v>
      </c>
      <c r="J18" s="281">
        <f>(I18/D18)*100</f>
        <v>100</v>
      </c>
      <c r="K18" s="291">
        <v>4669</v>
      </c>
      <c r="L18" s="291">
        <v>0</v>
      </c>
      <c r="M18" s="288">
        <f>(K18/D18)*100</f>
        <v>100</v>
      </c>
      <c r="N18" s="287" t="s">
        <v>3</v>
      </c>
    </row>
    <row r="19" spans="1:14" ht="27.95" customHeight="1">
      <c r="A19" s="217">
        <v>14</v>
      </c>
      <c r="B19" s="220"/>
      <c r="C19" s="212" t="s">
        <v>141</v>
      </c>
      <c r="D19" s="306">
        <v>3131</v>
      </c>
      <c r="E19" s="306">
        <v>2706</v>
      </c>
      <c r="F19" s="306">
        <v>0</v>
      </c>
      <c r="G19" s="306">
        <f>E19+F19</f>
        <v>2706</v>
      </c>
      <c r="H19" s="294">
        <f>(G19/D19)*100</f>
        <v>86.426061961034819</v>
      </c>
      <c r="I19" s="290">
        <v>2706</v>
      </c>
      <c r="J19" s="294">
        <f>(I19/D19)*100</f>
        <v>86.426061961034819</v>
      </c>
      <c r="K19" s="326">
        <v>2706</v>
      </c>
      <c r="L19" s="326">
        <v>0</v>
      </c>
      <c r="M19" s="293">
        <f>(K19/D19)*100</f>
        <v>86.426061961034819</v>
      </c>
      <c r="N19" s="287" t="s">
        <v>140</v>
      </c>
    </row>
    <row r="20" spans="1:14" ht="27.95" customHeight="1">
      <c r="A20" s="217">
        <v>15</v>
      </c>
      <c r="B20" s="220"/>
      <c r="C20" s="210" t="s">
        <v>57</v>
      </c>
      <c r="D20" s="289">
        <v>102</v>
      </c>
      <c r="E20" s="289">
        <v>102</v>
      </c>
      <c r="F20" s="289">
        <v>0</v>
      </c>
      <c r="G20" s="284">
        <f>E20+F20</f>
        <v>102</v>
      </c>
      <c r="H20" s="281">
        <f>(G20/D20)*100</f>
        <v>100</v>
      </c>
      <c r="I20" s="282">
        <v>102</v>
      </c>
      <c r="J20" s="281">
        <f>(I20/D20)*100</f>
        <v>100</v>
      </c>
      <c r="K20" s="282">
        <v>102</v>
      </c>
      <c r="L20" s="282">
        <v>0</v>
      </c>
      <c r="M20" s="288">
        <f>(K20/D20)*100</f>
        <v>100</v>
      </c>
      <c r="N20" s="292"/>
    </row>
    <row r="21" spans="1:14" ht="27.95" customHeight="1">
      <c r="A21" s="217">
        <v>16</v>
      </c>
      <c r="B21" s="220"/>
      <c r="C21" s="210" t="s">
        <v>56</v>
      </c>
      <c r="D21" s="284">
        <v>2010</v>
      </c>
      <c r="E21" s="284">
        <v>2010</v>
      </c>
      <c r="F21" s="284">
        <v>0</v>
      </c>
      <c r="G21" s="284">
        <f>E21+F21</f>
        <v>2010</v>
      </c>
      <c r="H21" s="281">
        <f>(G21/D21)*100</f>
        <v>100</v>
      </c>
      <c r="I21" s="282">
        <v>2010</v>
      </c>
      <c r="J21" s="281">
        <f>(I21/D21)*100</f>
        <v>100</v>
      </c>
      <c r="K21" s="282">
        <v>2010</v>
      </c>
      <c r="L21" s="282">
        <v>0</v>
      </c>
      <c r="M21" s="288">
        <f>(K21/D21)*100</f>
        <v>100</v>
      </c>
      <c r="N21" s="287"/>
    </row>
    <row r="22" spans="1:14" ht="27.95" customHeight="1" thickBot="1">
      <c r="A22" s="325">
        <v>17</v>
      </c>
      <c r="B22" s="220"/>
      <c r="C22" s="208" t="s">
        <v>55</v>
      </c>
      <c r="D22" s="285">
        <v>1051</v>
      </c>
      <c r="E22" s="285">
        <v>1051</v>
      </c>
      <c r="F22" s="285">
        <v>0</v>
      </c>
      <c r="G22" s="285">
        <f>E22+F22</f>
        <v>1051</v>
      </c>
      <c r="H22" s="283">
        <f>(G22/D22)*100</f>
        <v>100</v>
      </c>
      <c r="I22" s="300">
        <v>1051</v>
      </c>
      <c r="J22" s="299">
        <f>(I22/D22)*100</f>
        <v>100</v>
      </c>
      <c r="K22" s="280">
        <v>1051</v>
      </c>
      <c r="L22" s="280">
        <v>0</v>
      </c>
      <c r="M22" s="279">
        <f>(K22/D22)*100</f>
        <v>100</v>
      </c>
      <c r="N22" s="278" t="s">
        <v>3</v>
      </c>
    </row>
    <row r="23" spans="1:14" ht="27.95" customHeight="1">
      <c r="A23" s="324">
        <v>18</v>
      </c>
      <c r="B23" s="323" t="s">
        <v>112</v>
      </c>
      <c r="C23" s="313" t="s">
        <v>53</v>
      </c>
      <c r="D23" s="322">
        <v>5000</v>
      </c>
      <c r="E23" s="322">
        <v>4426</v>
      </c>
      <c r="F23" s="322">
        <v>574</v>
      </c>
      <c r="G23" s="322">
        <f>E23+F23</f>
        <v>5000</v>
      </c>
      <c r="H23" s="311">
        <f>(G23/D23)*100</f>
        <v>100</v>
      </c>
      <c r="I23" s="290">
        <v>4426</v>
      </c>
      <c r="J23" s="294">
        <f>(I23/D23)*100</f>
        <v>88.52</v>
      </c>
      <c r="K23" s="321">
        <v>4423</v>
      </c>
      <c r="L23" s="321">
        <v>3</v>
      </c>
      <c r="M23" s="320">
        <f>(K23/D23)*100</f>
        <v>88.460000000000008</v>
      </c>
      <c r="N23" s="319"/>
    </row>
    <row r="24" spans="1:14" ht="27.95" customHeight="1">
      <c r="A24" s="189">
        <v>19</v>
      </c>
      <c r="B24" s="224"/>
      <c r="C24" s="210" t="s">
        <v>52</v>
      </c>
      <c r="D24" s="284">
        <v>684</v>
      </c>
      <c r="E24" s="284">
        <v>684</v>
      </c>
      <c r="F24" s="284">
        <v>0</v>
      </c>
      <c r="G24" s="284">
        <f>E24+F24</f>
        <v>684</v>
      </c>
      <c r="H24" s="281">
        <f>(G24/D24)*100</f>
        <v>100</v>
      </c>
      <c r="I24" s="282">
        <v>684</v>
      </c>
      <c r="J24" s="281">
        <f>(I24/D24)*100</f>
        <v>100</v>
      </c>
      <c r="K24" s="282">
        <v>684</v>
      </c>
      <c r="L24" s="282">
        <v>0</v>
      </c>
      <c r="M24" s="288">
        <f>(K24/D24)*100</f>
        <v>100</v>
      </c>
      <c r="N24" s="287" t="s">
        <v>3</v>
      </c>
    </row>
    <row r="25" spans="1:14" ht="27.95" customHeight="1">
      <c r="A25" s="296">
        <v>20</v>
      </c>
      <c r="B25" s="224"/>
      <c r="C25" s="210" t="s">
        <v>51</v>
      </c>
      <c r="D25" s="284">
        <v>565</v>
      </c>
      <c r="E25" s="284">
        <v>565</v>
      </c>
      <c r="F25" s="284">
        <v>0</v>
      </c>
      <c r="G25" s="284">
        <f>E25+F25</f>
        <v>565</v>
      </c>
      <c r="H25" s="281">
        <f>(G25/D25)*100</f>
        <v>100</v>
      </c>
      <c r="I25" s="282">
        <v>565</v>
      </c>
      <c r="J25" s="281">
        <f>(I25/D25)*100</f>
        <v>100</v>
      </c>
      <c r="K25" s="282">
        <v>565</v>
      </c>
      <c r="L25" s="282">
        <v>0</v>
      </c>
      <c r="M25" s="288">
        <f>(K25/D25)*100</f>
        <v>100</v>
      </c>
      <c r="N25" s="287" t="s">
        <v>3</v>
      </c>
    </row>
    <row r="26" spans="1:14" ht="27.95" customHeight="1">
      <c r="A26" s="189">
        <v>21</v>
      </c>
      <c r="B26" s="224"/>
      <c r="C26" s="210" t="s">
        <v>50</v>
      </c>
      <c r="D26" s="284">
        <v>2268</v>
      </c>
      <c r="E26" s="284">
        <v>1951</v>
      </c>
      <c r="F26" s="284">
        <v>317</v>
      </c>
      <c r="G26" s="284">
        <f>E26+F26</f>
        <v>2268</v>
      </c>
      <c r="H26" s="281">
        <f>(G26/D26)*100</f>
        <v>100</v>
      </c>
      <c r="I26" s="282">
        <v>2268</v>
      </c>
      <c r="J26" s="281">
        <f>(I26/D26)*100</f>
        <v>100</v>
      </c>
      <c r="K26" s="290">
        <v>2266</v>
      </c>
      <c r="L26" s="290">
        <v>2</v>
      </c>
      <c r="M26" s="288">
        <f>(K26/D26)*100</f>
        <v>99.911816578483254</v>
      </c>
      <c r="N26" s="287"/>
    </row>
    <row r="27" spans="1:14" ht="27.95" customHeight="1">
      <c r="A27" s="296">
        <v>22</v>
      </c>
      <c r="B27" s="224"/>
      <c r="C27" s="210" t="s">
        <v>49</v>
      </c>
      <c r="D27" s="284">
        <v>1882</v>
      </c>
      <c r="E27" s="284">
        <v>1880</v>
      </c>
      <c r="F27" s="284">
        <v>2</v>
      </c>
      <c r="G27" s="284">
        <f>E27+F27</f>
        <v>1882</v>
      </c>
      <c r="H27" s="281">
        <f>(G27/D27)*100</f>
        <v>100</v>
      </c>
      <c r="I27" s="282">
        <v>1882</v>
      </c>
      <c r="J27" s="281">
        <f>(I27/D27)*100</f>
        <v>100</v>
      </c>
      <c r="K27" s="290">
        <v>1875</v>
      </c>
      <c r="L27" s="290">
        <v>7</v>
      </c>
      <c r="M27" s="288">
        <f>(K27/D27)*100</f>
        <v>99.628055260361322</v>
      </c>
      <c r="N27" s="287"/>
    </row>
    <row r="28" spans="1:14" ht="27.95" customHeight="1" thickBot="1">
      <c r="A28" s="296">
        <v>23</v>
      </c>
      <c r="B28" s="318"/>
      <c r="C28" s="303" t="s">
        <v>48</v>
      </c>
      <c r="D28" s="302">
        <v>179</v>
      </c>
      <c r="E28" s="302">
        <v>179</v>
      </c>
      <c r="F28" s="302">
        <v>0</v>
      </c>
      <c r="G28" s="300">
        <f>E28+F28</f>
        <v>179</v>
      </c>
      <c r="H28" s="317">
        <f>(G28/D28)*100</f>
        <v>100</v>
      </c>
      <c r="I28" s="300">
        <v>179</v>
      </c>
      <c r="J28" s="299">
        <f>(I28/D28)*100</f>
        <v>100</v>
      </c>
      <c r="K28" s="316">
        <v>179</v>
      </c>
      <c r="L28" s="316">
        <v>0</v>
      </c>
      <c r="M28" s="297">
        <f>(K28/D28)*100</f>
        <v>100</v>
      </c>
      <c r="N28" s="315"/>
    </row>
    <row r="29" spans="1:14" ht="34.5" customHeight="1">
      <c r="A29" s="314">
        <v>24</v>
      </c>
      <c r="B29" s="239" t="s">
        <v>47</v>
      </c>
      <c r="C29" s="313" t="s">
        <v>46</v>
      </c>
      <c r="D29" s="312">
        <v>6047</v>
      </c>
      <c r="E29" s="312">
        <v>6047</v>
      </c>
      <c r="F29" s="312">
        <v>0</v>
      </c>
      <c r="G29" s="312">
        <f>E29+F29</f>
        <v>6047</v>
      </c>
      <c r="H29" s="311">
        <f>(G29/D29)*100</f>
        <v>100</v>
      </c>
      <c r="I29" s="282">
        <v>6047</v>
      </c>
      <c r="J29" s="281">
        <f>(I29/D29)*100</f>
        <v>100</v>
      </c>
      <c r="K29" s="310">
        <v>6047</v>
      </c>
      <c r="L29" s="310">
        <v>0</v>
      </c>
      <c r="M29" s="309">
        <f>(K29/D29)*100</f>
        <v>100</v>
      </c>
      <c r="N29" s="308" t="s">
        <v>139</v>
      </c>
    </row>
    <row r="30" spans="1:14" ht="34.5" customHeight="1">
      <c r="A30" s="217">
        <v>25</v>
      </c>
      <c r="B30" s="220"/>
      <c r="C30" s="210" t="s">
        <v>45</v>
      </c>
      <c r="D30" s="284">
        <v>4749</v>
      </c>
      <c r="E30" s="284">
        <v>4749</v>
      </c>
      <c r="F30" s="284">
        <v>0</v>
      </c>
      <c r="G30" s="291">
        <f>E30+F30</f>
        <v>4749</v>
      </c>
      <c r="H30" s="281">
        <f>(G30/D30)*100</f>
        <v>100</v>
      </c>
      <c r="I30" s="282">
        <v>4749</v>
      </c>
      <c r="J30" s="281">
        <f>(I30/D30)*100</f>
        <v>100</v>
      </c>
      <c r="K30" s="282">
        <v>4749</v>
      </c>
      <c r="L30" s="282">
        <v>0</v>
      </c>
      <c r="M30" s="288">
        <f>(K30/D30)*100</f>
        <v>100</v>
      </c>
      <c r="N30" s="307" t="s">
        <v>138</v>
      </c>
    </row>
    <row r="31" spans="1:14" ht="27.95" customHeight="1">
      <c r="A31" s="217">
        <v>26</v>
      </c>
      <c r="B31" s="220"/>
      <c r="C31" s="210" t="s">
        <v>44</v>
      </c>
      <c r="D31" s="284">
        <v>4440</v>
      </c>
      <c r="E31" s="284">
        <v>4440</v>
      </c>
      <c r="F31" s="284">
        <v>0</v>
      </c>
      <c r="G31" s="289">
        <f>E31+F31</f>
        <v>4440</v>
      </c>
      <c r="H31" s="281">
        <f>(G31/D31)*100</f>
        <v>100</v>
      </c>
      <c r="I31" s="290">
        <v>2568</v>
      </c>
      <c r="J31" s="294">
        <f>(I31/D31)*100</f>
        <v>57.837837837837839</v>
      </c>
      <c r="K31" s="290">
        <v>2556</v>
      </c>
      <c r="L31" s="290">
        <v>12</v>
      </c>
      <c r="M31" s="293">
        <f>(K31/D31)*100</f>
        <v>57.567567567567565</v>
      </c>
      <c r="N31" s="287"/>
    </row>
    <row r="32" spans="1:14" ht="27.95" customHeight="1">
      <c r="A32" s="217">
        <v>27</v>
      </c>
      <c r="B32" s="220"/>
      <c r="C32" s="210" t="s">
        <v>43</v>
      </c>
      <c r="D32" s="284">
        <v>19</v>
      </c>
      <c r="E32" s="284">
        <v>19</v>
      </c>
      <c r="F32" s="284">
        <v>0</v>
      </c>
      <c r="G32" s="284">
        <f>E32+F32</f>
        <v>19</v>
      </c>
      <c r="H32" s="281">
        <f>(G32/D32)*100</f>
        <v>100</v>
      </c>
      <c r="I32" s="282">
        <v>19</v>
      </c>
      <c r="J32" s="281">
        <f>(I32/D32)*100</f>
        <v>100</v>
      </c>
      <c r="K32" s="282">
        <v>19</v>
      </c>
      <c r="L32" s="282">
        <v>0</v>
      </c>
      <c r="M32" s="288">
        <f>(K32/D32)*100</f>
        <v>100</v>
      </c>
      <c r="N32" s="287"/>
    </row>
    <row r="33" spans="1:14" ht="27.95" customHeight="1">
      <c r="A33" s="217">
        <v>28</v>
      </c>
      <c r="B33" s="220"/>
      <c r="C33" s="210" t="s">
        <v>42</v>
      </c>
      <c r="D33" s="289">
        <v>6259</v>
      </c>
      <c r="E33" s="289">
        <v>6259</v>
      </c>
      <c r="F33" s="289">
        <v>0</v>
      </c>
      <c r="G33" s="284">
        <f>E33+F33</f>
        <v>6259</v>
      </c>
      <c r="H33" s="281">
        <f>(G33/D33)*100</f>
        <v>100</v>
      </c>
      <c r="I33" s="282">
        <v>6259</v>
      </c>
      <c r="J33" s="281">
        <f>(I33/D33)*100</f>
        <v>100</v>
      </c>
      <c r="K33" s="282">
        <v>6259</v>
      </c>
      <c r="L33" s="282">
        <v>0</v>
      </c>
      <c r="M33" s="288">
        <f>(K33/D33)*100</f>
        <v>100</v>
      </c>
      <c r="N33" s="292"/>
    </row>
    <row r="34" spans="1:14" ht="27.95" customHeight="1">
      <c r="A34" s="217">
        <v>29</v>
      </c>
      <c r="B34" s="220"/>
      <c r="C34" s="210" t="s">
        <v>40</v>
      </c>
      <c r="D34" s="284">
        <v>464</v>
      </c>
      <c r="E34" s="284">
        <v>464</v>
      </c>
      <c r="F34" s="284">
        <v>0</v>
      </c>
      <c r="G34" s="284">
        <f>E34+F34</f>
        <v>464</v>
      </c>
      <c r="H34" s="281">
        <f>(G34/D34)*100</f>
        <v>100</v>
      </c>
      <c r="I34" s="282">
        <f>K34+L34</f>
        <v>464</v>
      </c>
      <c r="J34" s="281">
        <f>(I34/D34)*100</f>
        <v>100</v>
      </c>
      <c r="K34" s="282">
        <v>464</v>
      </c>
      <c r="L34" s="282">
        <v>0</v>
      </c>
      <c r="M34" s="288">
        <f>(K34/D34)*100</f>
        <v>100</v>
      </c>
      <c r="N34" s="287"/>
    </row>
    <row r="35" spans="1:14" ht="27.95" customHeight="1">
      <c r="A35" s="217">
        <v>30</v>
      </c>
      <c r="B35" s="220"/>
      <c r="C35" s="210" t="s">
        <v>39</v>
      </c>
      <c r="D35" s="284">
        <v>3213</v>
      </c>
      <c r="E35" s="284">
        <v>3213</v>
      </c>
      <c r="F35" s="284">
        <v>0</v>
      </c>
      <c r="G35" s="284">
        <f>E35+F35</f>
        <v>3213</v>
      </c>
      <c r="H35" s="281">
        <f>(G35/D35)*100</f>
        <v>100</v>
      </c>
      <c r="I35" s="282">
        <v>3213</v>
      </c>
      <c r="J35" s="281">
        <f>(I35/D35)*100</f>
        <v>100</v>
      </c>
      <c r="K35" s="282">
        <v>3213</v>
      </c>
      <c r="L35" s="282">
        <v>0</v>
      </c>
      <c r="M35" s="288">
        <f>(K35/D35)*100</f>
        <v>100</v>
      </c>
      <c r="N35" s="287"/>
    </row>
    <row r="36" spans="1:14" ht="27.95" customHeight="1">
      <c r="A36" s="217">
        <v>31</v>
      </c>
      <c r="B36" s="220"/>
      <c r="C36" s="210" t="s">
        <v>37</v>
      </c>
      <c r="D36" s="284">
        <v>184</v>
      </c>
      <c r="E36" s="284">
        <v>184</v>
      </c>
      <c r="F36" s="284">
        <v>0</v>
      </c>
      <c r="G36" s="284">
        <f>E36+F36</f>
        <v>184</v>
      </c>
      <c r="H36" s="281">
        <f>(G36/D36)*100</f>
        <v>100</v>
      </c>
      <c r="I36" s="282">
        <v>184</v>
      </c>
      <c r="J36" s="281">
        <f>(I36/D36)*100</f>
        <v>100</v>
      </c>
      <c r="K36" s="282">
        <v>184</v>
      </c>
      <c r="L36" s="282">
        <v>0</v>
      </c>
      <c r="M36" s="288">
        <f>(K36/D36)*100</f>
        <v>100</v>
      </c>
      <c r="N36" s="287"/>
    </row>
    <row r="37" spans="1:14" ht="27.95" customHeight="1">
      <c r="A37" s="217">
        <v>32</v>
      </c>
      <c r="B37" s="220"/>
      <c r="C37" s="212" t="s">
        <v>36</v>
      </c>
      <c r="D37" s="306">
        <v>15100</v>
      </c>
      <c r="E37" s="306">
        <v>8612</v>
      </c>
      <c r="F37" s="306">
        <v>97</v>
      </c>
      <c r="G37" s="306">
        <f>E37+F37</f>
        <v>8709</v>
      </c>
      <c r="H37" s="294">
        <f>(G37/D37)*100</f>
        <v>57.675496688741724</v>
      </c>
      <c r="I37" s="290">
        <v>4367</v>
      </c>
      <c r="J37" s="294">
        <f>(I37/D37)*100</f>
        <v>28.920529801324502</v>
      </c>
      <c r="K37" s="290">
        <v>4324</v>
      </c>
      <c r="L37" s="290">
        <v>43</v>
      </c>
      <c r="M37" s="293">
        <f>(K37/D37)*100</f>
        <v>28.635761589403973</v>
      </c>
      <c r="N37" s="287"/>
    </row>
    <row r="38" spans="1:14" ht="27.95" customHeight="1">
      <c r="A38" s="217">
        <v>33</v>
      </c>
      <c r="B38" s="220"/>
      <c r="C38" s="210" t="s">
        <v>35</v>
      </c>
      <c r="D38" s="284">
        <v>1903</v>
      </c>
      <c r="E38" s="284">
        <v>1903</v>
      </c>
      <c r="F38" s="284">
        <v>0</v>
      </c>
      <c r="G38" s="284">
        <f>E38+F38</f>
        <v>1903</v>
      </c>
      <c r="H38" s="281">
        <f>(G38/D38)*100</f>
        <v>100</v>
      </c>
      <c r="I38" s="290">
        <v>1786</v>
      </c>
      <c r="J38" s="281">
        <f>(I38/D38)*100</f>
        <v>93.851812926957436</v>
      </c>
      <c r="K38" s="290">
        <v>1771</v>
      </c>
      <c r="L38" s="290">
        <v>15</v>
      </c>
      <c r="M38" s="288">
        <f>(K38/D38)*100</f>
        <v>93.063583815028906</v>
      </c>
      <c r="N38" s="287"/>
    </row>
    <row r="39" spans="1:14" ht="27.95" customHeight="1">
      <c r="A39" s="217">
        <v>34</v>
      </c>
      <c r="B39" s="220"/>
      <c r="C39" s="210" t="s">
        <v>34</v>
      </c>
      <c r="D39" s="284">
        <v>664</v>
      </c>
      <c r="E39" s="284">
        <v>664</v>
      </c>
      <c r="F39" s="284">
        <v>0</v>
      </c>
      <c r="G39" s="284">
        <f>E39+F39</f>
        <v>664</v>
      </c>
      <c r="H39" s="281">
        <f>(G39/D39)*100</f>
        <v>100</v>
      </c>
      <c r="I39" s="282">
        <v>664</v>
      </c>
      <c r="J39" s="281">
        <f>(I39/D39)*100</f>
        <v>100</v>
      </c>
      <c r="K39" s="282">
        <v>664</v>
      </c>
      <c r="L39" s="282">
        <v>0</v>
      </c>
      <c r="M39" s="288">
        <f>(K39/D39)*100</f>
        <v>100</v>
      </c>
      <c r="N39" s="287"/>
    </row>
    <row r="40" spans="1:14" ht="27.95" customHeight="1">
      <c r="A40" s="217">
        <v>35</v>
      </c>
      <c r="B40" s="220"/>
      <c r="C40" s="210" t="s">
        <v>33</v>
      </c>
      <c r="D40" s="284">
        <v>2057</v>
      </c>
      <c r="E40" s="284">
        <v>2057</v>
      </c>
      <c r="F40" s="284">
        <v>0</v>
      </c>
      <c r="G40" s="284">
        <f>E40+F40</f>
        <v>2057</v>
      </c>
      <c r="H40" s="281">
        <f>(G40/D40)*100</f>
        <v>100</v>
      </c>
      <c r="I40" s="282">
        <v>2057</v>
      </c>
      <c r="J40" s="281">
        <f>(I40/D40)*100</f>
        <v>100</v>
      </c>
      <c r="K40" s="282">
        <v>2057</v>
      </c>
      <c r="L40" s="282">
        <v>0</v>
      </c>
      <c r="M40" s="288">
        <f>(K40/D40)*100</f>
        <v>100</v>
      </c>
      <c r="N40" s="287"/>
    </row>
    <row r="41" spans="1:14" ht="27.95" customHeight="1">
      <c r="A41" s="217">
        <v>36</v>
      </c>
      <c r="B41" s="220"/>
      <c r="C41" s="210" t="s">
        <v>32</v>
      </c>
      <c r="D41" s="284">
        <v>178</v>
      </c>
      <c r="E41" s="284">
        <v>178</v>
      </c>
      <c r="F41" s="284">
        <v>0</v>
      </c>
      <c r="G41" s="284">
        <f>E41+F41</f>
        <v>178</v>
      </c>
      <c r="H41" s="281">
        <f>(G41/D41)*100</f>
        <v>100</v>
      </c>
      <c r="I41" s="282">
        <v>178</v>
      </c>
      <c r="J41" s="281">
        <f>(I41/D41)*100</f>
        <v>100</v>
      </c>
      <c r="K41" s="282">
        <v>178</v>
      </c>
      <c r="L41" s="282">
        <v>0</v>
      </c>
      <c r="M41" s="288">
        <f>(K41/D41)*100</f>
        <v>100</v>
      </c>
      <c r="N41" s="287"/>
    </row>
    <row r="42" spans="1:14" ht="27.95" customHeight="1">
      <c r="A42" s="217">
        <v>37</v>
      </c>
      <c r="B42" s="220"/>
      <c r="C42" s="210" t="s">
        <v>31</v>
      </c>
      <c r="D42" s="284">
        <v>77</v>
      </c>
      <c r="E42" s="284">
        <v>77</v>
      </c>
      <c r="F42" s="284">
        <v>0</v>
      </c>
      <c r="G42" s="284">
        <f>E42+F42</f>
        <v>77</v>
      </c>
      <c r="H42" s="281">
        <f>(G42/D42)*100</f>
        <v>100</v>
      </c>
      <c r="I42" s="282">
        <v>77</v>
      </c>
      <c r="J42" s="281">
        <f>(I42/D42)*100</f>
        <v>100</v>
      </c>
      <c r="K42" s="282">
        <v>77</v>
      </c>
      <c r="L42" s="282">
        <v>0</v>
      </c>
      <c r="M42" s="288">
        <f>(K42/D42)*100</f>
        <v>100</v>
      </c>
      <c r="N42" s="287"/>
    </row>
    <row r="43" spans="1:14" ht="27.95" customHeight="1">
      <c r="A43" s="217">
        <v>38</v>
      </c>
      <c r="B43" s="220"/>
      <c r="C43" s="210" t="s">
        <v>30</v>
      </c>
      <c r="D43" s="284">
        <v>66</v>
      </c>
      <c r="E43" s="284">
        <v>66</v>
      </c>
      <c r="F43" s="284">
        <v>0</v>
      </c>
      <c r="G43" s="284">
        <f>E43+F43</f>
        <v>66</v>
      </c>
      <c r="H43" s="281">
        <f>(G43/D43)*100</f>
        <v>100</v>
      </c>
      <c r="I43" s="282">
        <f>K43+L43</f>
        <v>66</v>
      </c>
      <c r="J43" s="281">
        <f>(I43/D43)*100</f>
        <v>100</v>
      </c>
      <c r="K43" s="282">
        <v>66</v>
      </c>
      <c r="L43" s="282">
        <v>0</v>
      </c>
      <c r="M43" s="288">
        <f>(K43/D43)*100</f>
        <v>100</v>
      </c>
      <c r="N43" s="287"/>
    </row>
    <row r="44" spans="1:14" ht="27.95" customHeight="1">
      <c r="A44" s="217">
        <v>39</v>
      </c>
      <c r="B44" s="220"/>
      <c r="C44" s="210" t="s">
        <v>29</v>
      </c>
      <c r="D44" s="284">
        <v>171</v>
      </c>
      <c r="E44" s="284">
        <v>171</v>
      </c>
      <c r="F44" s="284">
        <v>0</v>
      </c>
      <c r="G44" s="284">
        <f>E44+F44</f>
        <v>171</v>
      </c>
      <c r="H44" s="281">
        <f>(G44/D44)*100</f>
        <v>100</v>
      </c>
      <c r="I44" s="282">
        <f>K44+L44</f>
        <v>171</v>
      </c>
      <c r="J44" s="281">
        <f>(I44/D44)*100</f>
        <v>100</v>
      </c>
      <c r="K44" s="282">
        <v>171</v>
      </c>
      <c r="L44" s="282">
        <v>0</v>
      </c>
      <c r="M44" s="288">
        <f>(K44/D44)*100</f>
        <v>100</v>
      </c>
      <c r="N44" s="287"/>
    </row>
    <row r="45" spans="1:14" ht="27.95" customHeight="1">
      <c r="A45" s="217">
        <v>40</v>
      </c>
      <c r="B45" s="220"/>
      <c r="C45" s="210" t="s">
        <v>28</v>
      </c>
      <c r="D45" s="284">
        <v>738</v>
      </c>
      <c r="E45" s="284">
        <v>738</v>
      </c>
      <c r="F45" s="284">
        <v>0</v>
      </c>
      <c r="G45" s="284">
        <f>E45+F45</f>
        <v>738</v>
      </c>
      <c r="H45" s="281">
        <f>(G45/D45)*100</f>
        <v>100</v>
      </c>
      <c r="I45" s="282">
        <v>738</v>
      </c>
      <c r="J45" s="281">
        <f>(I45/D45)*100</f>
        <v>100</v>
      </c>
      <c r="K45" s="290">
        <v>734</v>
      </c>
      <c r="L45" s="290">
        <v>4</v>
      </c>
      <c r="M45" s="288">
        <f>(K45/D45)*100</f>
        <v>99.45799457994579</v>
      </c>
      <c r="N45" s="287"/>
    </row>
    <row r="46" spans="1:14" ht="27.95" customHeight="1">
      <c r="A46" s="217">
        <v>41</v>
      </c>
      <c r="B46" s="220"/>
      <c r="C46" s="210" t="s">
        <v>27</v>
      </c>
      <c r="D46" s="284">
        <v>132</v>
      </c>
      <c r="E46" s="284">
        <v>132</v>
      </c>
      <c r="F46" s="284">
        <v>0</v>
      </c>
      <c r="G46" s="284">
        <f>E46+F46</f>
        <v>132</v>
      </c>
      <c r="H46" s="281">
        <f>(G46/D46)*100</f>
        <v>100</v>
      </c>
      <c r="I46" s="282">
        <v>132</v>
      </c>
      <c r="J46" s="281">
        <f>(I46/D46)*100</f>
        <v>100</v>
      </c>
      <c r="K46" s="282">
        <v>132</v>
      </c>
      <c r="L46" s="282">
        <v>0</v>
      </c>
      <c r="M46" s="288">
        <f>(K46/D46)*100</f>
        <v>100</v>
      </c>
      <c r="N46" s="287"/>
    </row>
    <row r="47" spans="1:14" ht="27.95" customHeight="1">
      <c r="A47" s="217">
        <v>42</v>
      </c>
      <c r="B47" s="220"/>
      <c r="C47" s="210" t="s">
        <v>26</v>
      </c>
      <c r="D47" s="284">
        <v>335</v>
      </c>
      <c r="E47" s="284">
        <v>335</v>
      </c>
      <c r="F47" s="284">
        <v>0</v>
      </c>
      <c r="G47" s="284">
        <f>E47+F47</f>
        <v>335</v>
      </c>
      <c r="H47" s="281">
        <f>(G47/D47)*100</f>
        <v>100</v>
      </c>
      <c r="I47" s="290">
        <v>327</v>
      </c>
      <c r="J47" s="281">
        <f>(I47/D47)*100</f>
        <v>97.611940298507463</v>
      </c>
      <c r="K47" s="290">
        <v>327</v>
      </c>
      <c r="L47" s="290">
        <v>0</v>
      </c>
      <c r="M47" s="288">
        <f>(K47/D47)*100</f>
        <v>97.611940298507463</v>
      </c>
      <c r="N47" s="278"/>
    </row>
    <row r="48" spans="1:14" ht="36.75" customHeight="1" thickBot="1">
      <c r="A48" s="305">
        <v>43</v>
      </c>
      <c r="B48" s="304"/>
      <c r="C48" s="303" t="s">
        <v>25</v>
      </c>
      <c r="D48" s="302">
        <v>986</v>
      </c>
      <c r="E48" s="302">
        <v>986</v>
      </c>
      <c r="F48" s="302">
        <v>0</v>
      </c>
      <c r="G48" s="302">
        <f>E48+F48</f>
        <v>986</v>
      </c>
      <c r="H48" s="301">
        <f>(G48/D48)*100</f>
        <v>100</v>
      </c>
      <c r="I48" s="300">
        <v>986</v>
      </c>
      <c r="J48" s="299">
        <f>(I48/D48)*100</f>
        <v>100</v>
      </c>
      <c r="K48" s="298">
        <v>984</v>
      </c>
      <c r="L48" s="298">
        <v>2</v>
      </c>
      <c r="M48" s="297">
        <f>(K48/D48)*100</f>
        <v>99.797160243407717</v>
      </c>
      <c r="N48" s="295" t="s">
        <v>137</v>
      </c>
    </row>
    <row r="49" spans="1:14" ht="32.25" customHeight="1">
      <c r="A49" s="296">
        <v>44</v>
      </c>
      <c r="B49" s="201" t="s">
        <v>24</v>
      </c>
      <c r="C49" s="238" t="s">
        <v>24</v>
      </c>
      <c r="D49" s="289">
        <v>8105</v>
      </c>
      <c r="E49" s="289">
        <v>8105</v>
      </c>
      <c r="F49" s="289">
        <v>0</v>
      </c>
      <c r="G49" s="289">
        <f>E49+F49</f>
        <v>8105</v>
      </c>
      <c r="H49" s="281">
        <f>(G49/D49)*100</f>
        <v>100</v>
      </c>
      <c r="I49" s="282">
        <v>8105</v>
      </c>
      <c r="J49" s="281">
        <f>(I49/D49)*100</f>
        <v>100</v>
      </c>
      <c r="K49" s="290">
        <v>8096</v>
      </c>
      <c r="L49" s="290">
        <v>9</v>
      </c>
      <c r="M49" s="288">
        <f>(K49/D49)*100</f>
        <v>99.888957433682918</v>
      </c>
      <c r="N49" s="295" t="s">
        <v>136</v>
      </c>
    </row>
    <row r="50" spans="1:14" ht="27.95" customHeight="1">
      <c r="A50" s="189">
        <v>45</v>
      </c>
      <c r="B50" s="201"/>
      <c r="C50" s="210" t="s">
        <v>23</v>
      </c>
      <c r="D50" s="284">
        <v>1706</v>
      </c>
      <c r="E50" s="284">
        <v>1706</v>
      </c>
      <c r="F50" s="284">
        <v>0</v>
      </c>
      <c r="G50" s="284">
        <f>E50+F50</f>
        <v>1706</v>
      </c>
      <c r="H50" s="281">
        <f>(G50/D50)*100</f>
        <v>100</v>
      </c>
      <c r="I50" s="282">
        <v>1706</v>
      </c>
      <c r="J50" s="281">
        <f>(I50/D50)*100</f>
        <v>100</v>
      </c>
      <c r="K50" s="282">
        <v>1706</v>
      </c>
      <c r="L50" s="282">
        <v>0</v>
      </c>
      <c r="M50" s="288">
        <f>(K50/D50)*100</f>
        <v>100</v>
      </c>
      <c r="N50" s="287"/>
    </row>
    <row r="51" spans="1:14" ht="27.95" customHeight="1">
      <c r="A51" s="189">
        <v>46</v>
      </c>
      <c r="B51" s="201"/>
      <c r="C51" s="210" t="s">
        <v>22</v>
      </c>
      <c r="D51" s="289">
        <v>361</v>
      </c>
      <c r="E51" s="289">
        <v>361</v>
      </c>
      <c r="F51" s="289">
        <v>0</v>
      </c>
      <c r="G51" s="284">
        <f>E51+F51</f>
        <v>361</v>
      </c>
      <c r="H51" s="281">
        <f>(G51/D51)*100</f>
        <v>100</v>
      </c>
      <c r="I51" s="290">
        <v>149</v>
      </c>
      <c r="J51" s="294">
        <f>(I51/D51)*100</f>
        <v>41.274238227146817</v>
      </c>
      <c r="K51" s="290">
        <v>149</v>
      </c>
      <c r="L51" s="290">
        <v>0</v>
      </c>
      <c r="M51" s="293">
        <f>(K51/D51)*100</f>
        <v>41.274238227146817</v>
      </c>
      <c r="N51" s="292"/>
    </row>
    <row r="52" spans="1:14" ht="27.95" customHeight="1">
      <c r="A52" s="189">
        <v>47</v>
      </c>
      <c r="B52" s="201"/>
      <c r="C52" s="210" t="s">
        <v>21</v>
      </c>
      <c r="D52" s="284">
        <v>2997</v>
      </c>
      <c r="E52" s="284">
        <v>2997</v>
      </c>
      <c r="F52" s="284">
        <v>0</v>
      </c>
      <c r="G52" s="284">
        <f>E52+F52</f>
        <v>2997</v>
      </c>
      <c r="H52" s="281">
        <f>(G52/D52)*100</f>
        <v>100</v>
      </c>
      <c r="I52" s="282">
        <v>2997</v>
      </c>
      <c r="J52" s="281">
        <f>(I52/D52)*100</f>
        <v>100</v>
      </c>
      <c r="K52" s="282">
        <v>2997</v>
      </c>
      <c r="L52" s="282">
        <v>0</v>
      </c>
      <c r="M52" s="288">
        <f>(K52/D52)*100</f>
        <v>100</v>
      </c>
      <c r="N52" s="287"/>
    </row>
    <row r="53" spans="1:14" ht="27.95" customHeight="1">
      <c r="A53" s="189">
        <v>48</v>
      </c>
      <c r="B53" s="201"/>
      <c r="C53" s="210" t="s">
        <v>20</v>
      </c>
      <c r="D53" s="284">
        <v>90</v>
      </c>
      <c r="E53" s="284">
        <v>90</v>
      </c>
      <c r="F53" s="284">
        <v>0</v>
      </c>
      <c r="G53" s="284">
        <f>E53+F53</f>
        <v>90</v>
      </c>
      <c r="H53" s="281">
        <f>(G53/D53)*100</f>
        <v>100</v>
      </c>
      <c r="I53" s="282">
        <v>90</v>
      </c>
      <c r="J53" s="281">
        <f>(I53/D53)*100</f>
        <v>100</v>
      </c>
      <c r="K53" s="282">
        <v>90</v>
      </c>
      <c r="L53" s="282">
        <v>0</v>
      </c>
      <c r="M53" s="288">
        <f>(K53/D53)*100</f>
        <v>100</v>
      </c>
      <c r="N53" s="287"/>
    </row>
    <row r="54" spans="1:14" ht="27.95" customHeight="1">
      <c r="A54" s="189">
        <v>49</v>
      </c>
      <c r="B54" s="201"/>
      <c r="C54" s="210" t="s">
        <v>18</v>
      </c>
      <c r="D54" s="284">
        <v>1329</v>
      </c>
      <c r="E54" s="284">
        <v>1329</v>
      </c>
      <c r="F54" s="284">
        <v>0</v>
      </c>
      <c r="G54" s="284">
        <f>E54+F54</f>
        <v>1329</v>
      </c>
      <c r="H54" s="281">
        <f>(G54/D54)*100</f>
        <v>100</v>
      </c>
      <c r="I54" s="282">
        <v>1329</v>
      </c>
      <c r="J54" s="281">
        <f>(I54/D54)*100</f>
        <v>100</v>
      </c>
      <c r="K54" s="282">
        <v>1329</v>
      </c>
      <c r="L54" s="282">
        <v>0</v>
      </c>
      <c r="M54" s="288">
        <f>(K54/D54)*100</f>
        <v>100</v>
      </c>
      <c r="N54" s="287"/>
    </row>
    <row r="55" spans="1:14" ht="27.95" customHeight="1">
      <c r="A55" s="189">
        <v>50</v>
      </c>
      <c r="B55" s="201"/>
      <c r="C55" s="210" t="s">
        <v>17</v>
      </c>
      <c r="D55" s="284">
        <v>337</v>
      </c>
      <c r="E55" s="284">
        <v>337</v>
      </c>
      <c r="F55" s="284">
        <v>0</v>
      </c>
      <c r="G55" s="284">
        <f>E55+F55</f>
        <v>337</v>
      </c>
      <c r="H55" s="281">
        <f>(G55/D55)*100</f>
        <v>100</v>
      </c>
      <c r="I55" s="282">
        <v>337</v>
      </c>
      <c r="J55" s="281">
        <f>(I55/D55)*100</f>
        <v>100</v>
      </c>
      <c r="K55" s="282">
        <v>337</v>
      </c>
      <c r="L55" s="282">
        <v>0</v>
      </c>
      <c r="M55" s="288">
        <f>(K55/D55)*100</f>
        <v>100</v>
      </c>
      <c r="N55" s="287"/>
    </row>
    <row r="56" spans="1:14" ht="27.95" customHeight="1">
      <c r="A56" s="189">
        <v>51</v>
      </c>
      <c r="B56" s="201"/>
      <c r="C56" s="208" t="s">
        <v>16</v>
      </c>
      <c r="D56" s="284">
        <v>151</v>
      </c>
      <c r="E56" s="284">
        <v>151</v>
      </c>
      <c r="F56" s="284">
        <v>0</v>
      </c>
      <c r="G56" s="284">
        <f>E56+F56</f>
        <v>151</v>
      </c>
      <c r="H56" s="281">
        <f>(G56/D56)*100</f>
        <v>100</v>
      </c>
      <c r="I56" s="282">
        <v>151</v>
      </c>
      <c r="J56" s="281">
        <f>(I56/D56)*100</f>
        <v>100</v>
      </c>
      <c r="K56" s="282">
        <v>151</v>
      </c>
      <c r="L56" s="282">
        <v>0</v>
      </c>
      <c r="M56" s="288">
        <f>(K56/D56)*100</f>
        <v>100</v>
      </c>
      <c r="N56" s="287"/>
    </row>
    <row r="57" spans="1:14" ht="27.95" customHeight="1">
      <c r="A57" s="189">
        <v>52</v>
      </c>
      <c r="B57" s="201"/>
      <c r="C57" s="208" t="s">
        <v>13</v>
      </c>
      <c r="D57" s="284">
        <v>2303</v>
      </c>
      <c r="E57" s="291">
        <v>2303</v>
      </c>
      <c r="F57" s="284">
        <v>0</v>
      </c>
      <c r="G57" s="284">
        <f>E57+F57</f>
        <v>2303</v>
      </c>
      <c r="H57" s="281">
        <f>(G57/D57)*100</f>
        <v>100</v>
      </c>
      <c r="I57" s="290">
        <v>2292</v>
      </c>
      <c r="J57" s="281">
        <f>(I57/D57)*100</f>
        <v>99.522362136343901</v>
      </c>
      <c r="K57" s="290">
        <v>2279</v>
      </c>
      <c r="L57" s="290">
        <v>13</v>
      </c>
      <c r="M57" s="288">
        <f>(K57/D57)*100</f>
        <v>98.957881024750321</v>
      </c>
      <c r="N57" s="287"/>
    </row>
    <row r="58" spans="1:14" ht="27.95" customHeight="1">
      <c r="A58" s="189">
        <v>53</v>
      </c>
      <c r="B58" s="201"/>
      <c r="C58" s="208" t="s">
        <v>12</v>
      </c>
      <c r="D58" s="284">
        <v>426</v>
      </c>
      <c r="E58" s="282">
        <v>426</v>
      </c>
      <c r="F58" s="284">
        <v>0</v>
      </c>
      <c r="G58" s="284">
        <f>E58+F58</f>
        <v>426</v>
      </c>
      <c r="H58" s="281">
        <f>(G58/D58)*100</f>
        <v>100</v>
      </c>
      <c r="I58" s="282">
        <v>426</v>
      </c>
      <c r="J58" s="281">
        <f>(I58/D58)*100</f>
        <v>100</v>
      </c>
      <c r="K58" s="290">
        <v>418</v>
      </c>
      <c r="L58" s="290">
        <v>8</v>
      </c>
      <c r="M58" s="288">
        <f>(K58/D58)*100</f>
        <v>98.122065727699521</v>
      </c>
      <c r="N58" s="287"/>
    </row>
    <row r="59" spans="1:14" ht="27.95" customHeight="1">
      <c r="A59" s="189">
        <v>54</v>
      </c>
      <c r="B59" s="201"/>
      <c r="C59" s="208" t="s">
        <v>9</v>
      </c>
      <c r="D59" s="284">
        <v>850</v>
      </c>
      <c r="E59" s="289">
        <v>850</v>
      </c>
      <c r="F59" s="284">
        <v>0</v>
      </c>
      <c r="G59" s="284">
        <f>E59+F59</f>
        <v>850</v>
      </c>
      <c r="H59" s="281">
        <f>(G59/D59)*100</f>
        <v>100</v>
      </c>
      <c r="I59" s="282">
        <v>850</v>
      </c>
      <c r="J59" s="281">
        <f>(I59/D59)*100</f>
        <v>100</v>
      </c>
      <c r="K59" s="282">
        <v>850</v>
      </c>
      <c r="L59" s="282">
        <v>0</v>
      </c>
      <c r="M59" s="288">
        <f>(K59/D59)*100</f>
        <v>100</v>
      </c>
      <c r="N59" s="287"/>
    </row>
    <row r="60" spans="1:14" ht="27.95" customHeight="1" thickBot="1">
      <c r="A60" s="286">
        <v>55</v>
      </c>
      <c r="B60" s="201"/>
      <c r="C60" s="208" t="s">
        <v>7</v>
      </c>
      <c r="D60" s="285">
        <v>180</v>
      </c>
      <c r="E60" s="285">
        <v>180</v>
      </c>
      <c r="F60" s="285">
        <v>0</v>
      </c>
      <c r="G60" s="284">
        <f>E60+F60</f>
        <v>180</v>
      </c>
      <c r="H60" s="283">
        <f>(G60/D60)*100</f>
        <v>100</v>
      </c>
      <c r="I60" s="282">
        <v>180</v>
      </c>
      <c r="J60" s="281">
        <f>(I60/D60)*100</f>
        <v>100</v>
      </c>
      <c r="K60" s="280">
        <v>180</v>
      </c>
      <c r="L60" s="280">
        <v>0</v>
      </c>
      <c r="M60" s="279">
        <f>(K60/D60)*100</f>
        <v>100</v>
      </c>
      <c r="N60" s="278"/>
    </row>
    <row r="61" spans="1:14" ht="39" customHeight="1" thickBot="1">
      <c r="A61" s="277" t="s">
        <v>4</v>
      </c>
      <c r="B61" s="276"/>
      <c r="C61" s="275"/>
      <c r="D61" s="274">
        <f>SUM(D6:D60)</f>
        <v>154832</v>
      </c>
      <c r="E61" s="274">
        <f>SUM(E6:E60)</f>
        <v>146900</v>
      </c>
      <c r="F61" s="274">
        <f>SUM(F6:F60)</f>
        <v>1116</v>
      </c>
      <c r="G61" s="274">
        <f>SUM(G6:G60)</f>
        <v>148016</v>
      </c>
      <c r="H61" s="273">
        <f>(G61/D61)*100</f>
        <v>95.59780923840033</v>
      </c>
      <c r="I61" s="274">
        <f>SUM(I6:I60)</f>
        <v>128656</v>
      </c>
      <c r="J61" s="273">
        <f>(I61/D61)*100</f>
        <v>83.093934070476379</v>
      </c>
      <c r="K61" s="274">
        <f>SUM(K6:K60)</f>
        <v>127000</v>
      </c>
      <c r="L61" s="274">
        <f>SUM(L6:L60)</f>
        <v>1656</v>
      </c>
      <c r="M61" s="273">
        <f>(K61/D61)*100</f>
        <v>82.024387723468024</v>
      </c>
      <c r="N61" s="272"/>
    </row>
    <row r="62" spans="1:14" ht="35.1" customHeight="1">
      <c r="A62" s="271"/>
      <c r="B62" s="271"/>
      <c r="C62" s="271"/>
      <c r="D62" s="271"/>
      <c r="E62" s="271"/>
      <c r="F62" s="271"/>
      <c r="G62" s="271"/>
      <c r="H62" s="271"/>
      <c r="I62" s="271"/>
      <c r="J62" s="271"/>
      <c r="K62" s="271"/>
      <c r="L62" s="271"/>
      <c r="M62" s="271"/>
    </row>
    <row r="63" spans="1:14" ht="25.5" customHeight="1">
      <c r="A63" s="271"/>
      <c r="B63" s="271"/>
      <c r="C63" s="271"/>
      <c r="D63" s="271"/>
      <c r="E63" s="271"/>
      <c r="F63" s="271"/>
      <c r="G63" s="271"/>
      <c r="H63" s="271"/>
      <c r="I63" s="271"/>
      <c r="J63" s="271"/>
      <c r="K63" s="271"/>
      <c r="L63" s="271"/>
      <c r="M63" s="270" t="s">
        <v>2</v>
      </c>
      <c r="N63" s="270"/>
    </row>
    <row r="64" spans="1:14" ht="17.25" customHeight="1">
      <c r="A64" s="271"/>
      <c r="B64" s="271"/>
      <c r="C64" s="271"/>
      <c r="D64" s="271"/>
      <c r="E64" s="271"/>
      <c r="F64" s="271"/>
      <c r="G64" s="271"/>
      <c r="H64" s="271"/>
      <c r="I64" s="271"/>
      <c r="J64" s="271"/>
      <c r="K64" s="271"/>
      <c r="L64" s="271"/>
      <c r="M64" s="270" t="s">
        <v>1</v>
      </c>
      <c r="N64" s="270"/>
    </row>
    <row r="65" spans="13:14" ht="15.75">
      <c r="M65" s="270" t="s">
        <v>0</v>
      </c>
      <c r="N65" s="270"/>
    </row>
  </sheetData>
  <mergeCells count="17">
    <mergeCell ref="A1:N1"/>
    <mergeCell ref="A2:N2"/>
    <mergeCell ref="A4:A5"/>
    <mergeCell ref="B4:B5"/>
    <mergeCell ref="C4:C5"/>
    <mergeCell ref="D4:H4"/>
    <mergeCell ref="I4:J4"/>
    <mergeCell ref="K4:M4"/>
    <mergeCell ref="N4:N5"/>
    <mergeCell ref="M64:N64"/>
    <mergeCell ref="M65:N65"/>
    <mergeCell ref="B6:B22"/>
    <mergeCell ref="B23:B28"/>
    <mergeCell ref="B29:B48"/>
    <mergeCell ref="B49:B60"/>
    <mergeCell ref="A61:C61"/>
    <mergeCell ref="M63:N63"/>
  </mergeCells>
  <pageMargins left="0.9055118110236221" right="0" top="0.55118110236220474" bottom="0" header="0.31496062992125984" footer="0.31496062992125984"/>
  <pageSetup paperSize="9" scale="4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5"/>
  <sheetViews>
    <sheetView zoomScale="80" zoomScaleNormal="80" workbookViewId="0">
      <pane xSplit="3" ySplit="3" topLeftCell="D4" activePane="bottomRight" state="frozenSplit"/>
      <selection activeCell="M29" sqref="M29"/>
      <selection pane="topRight" sqref="A1:P1"/>
      <selection pane="bottomLeft" activeCell="C52" sqref="C52"/>
      <selection pane="bottomRight" activeCell="L19" sqref="L19"/>
    </sheetView>
  </sheetViews>
  <sheetFormatPr defaultRowHeight="12.75"/>
  <cols>
    <col min="1" max="1" width="5.7109375" style="149" customWidth="1"/>
    <col min="2" max="2" width="8.140625" style="149" customWidth="1"/>
    <col min="3" max="3" width="29.140625" style="149" customWidth="1"/>
    <col min="4" max="4" width="18.140625" style="149" customWidth="1"/>
    <col min="5" max="5" width="10" style="151" hidden="1" customWidth="1"/>
    <col min="6" max="6" width="11.28515625" style="151" hidden="1" customWidth="1"/>
    <col min="7" max="7" width="13" style="149" hidden="1" customWidth="1"/>
    <col min="8" max="8" width="13.7109375" style="149" customWidth="1"/>
    <col min="9" max="9" width="18" style="151" hidden="1" customWidth="1"/>
    <col min="10" max="10" width="15" style="149" customWidth="1"/>
    <col min="11" max="11" width="16.7109375" style="149" customWidth="1"/>
    <col min="12" max="12" width="17.140625" style="149" customWidth="1"/>
    <col min="13" max="13" width="15.7109375" style="149" customWidth="1"/>
    <col min="14" max="14" width="17.7109375" style="150" customWidth="1"/>
    <col min="15" max="15" width="17.28515625" style="150" customWidth="1"/>
    <col min="16" max="16" width="31.85546875" style="149" customWidth="1"/>
    <col min="17" max="17" width="3.5703125" style="149" customWidth="1"/>
    <col min="18" max="18" width="5.42578125" style="149" customWidth="1"/>
    <col min="19" max="16384" width="9.140625" style="149"/>
  </cols>
  <sheetData>
    <row r="1" spans="1:18" ht="41.25" customHeight="1" thickBot="1">
      <c r="A1" s="269" t="s">
        <v>135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  <c r="P1" s="269"/>
      <c r="Q1" s="268"/>
    </row>
    <row r="2" spans="1:18" ht="27.75" customHeight="1">
      <c r="A2" s="267" t="s">
        <v>91</v>
      </c>
      <c r="B2" s="266" t="s">
        <v>90</v>
      </c>
      <c r="C2" s="265" t="s">
        <v>134</v>
      </c>
      <c r="D2" s="264" t="s">
        <v>133</v>
      </c>
      <c r="E2" s="263"/>
      <c r="F2" s="263"/>
      <c r="G2" s="262"/>
      <c r="H2" s="262"/>
      <c r="I2" s="262"/>
      <c r="J2" s="262"/>
      <c r="K2" s="261"/>
      <c r="L2" s="260" t="s">
        <v>132</v>
      </c>
      <c r="M2" s="259"/>
      <c r="N2" s="259"/>
      <c r="O2" s="258"/>
      <c r="P2" s="257" t="s">
        <v>87</v>
      </c>
      <c r="Q2" s="241"/>
      <c r="R2" s="154"/>
    </row>
    <row r="3" spans="1:18" ht="144" customHeight="1" thickBot="1">
      <c r="A3" s="256"/>
      <c r="B3" s="255"/>
      <c r="C3" s="254"/>
      <c r="D3" s="253" t="s">
        <v>131</v>
      </c>
      <c r="E3" s="252" t="s">
        <v>130</v>
      </c>
      <c r="F3" s="251" t="s">
        <v>129</v>
      </c>
      <c r="G3" s="250" t="s">
        <v>128</v>
      </c>
      <c r="H3" s="249" t="s">
        <v>127</v>
      </c>
      <c r="I3" s="249" t="s">
        <v>126</v>
      </c>
      <c r="J3" s="248" t="s">
        <v>125</v>
      </c>
      <c r="K3" s="247" t="s">
        <v>124</v>
      </c>
      <c r="L3" s="246" t="s">
        <v>123</v>
      </c>
      <c r="M3" s="245" t="s">
        <v>122</v>
      </c>
      <c r="N3" s="244" t="s">
        <v>121</v>
      </c>
      <c r="O3" s="243" t="s">
        <v>120</v>
      </c>
      <c r="P3" s="242"/>
      <c r="Q3" s="241"/>
      <c r="R3" s="154"/>
    </row>
    <row r="4" spans="1:18" s="173" customFormat="1" ht="30" customHeight="1">
      <c r="A4" s="240">
        <v>1</v>
      </c>
      <c r="B4" s="239" t="s">
        <v>74</v>
      </c>
      <c r="C4" s="238" t="s">
        <v>73</v>
      </c>
      <c r="D4" s="237">
        <v>4322</v>
      </c>
      <c r="E4" s="236">
        <v>59</v>
      </c>
      <c r="F4" s="235">
        <f>IF(H4=0,0,E4)</f>
        <v>0</v>
      </c>
      <c r="G4" s="233">
        <v>4322</v>
      </c>
      <c r="H4" s="233">
        <v>0</v>
      </c>
      <c r="I4" s="234">
        <f>H4/E4</f>
        <v>0</v>
      </c>
      <c r="J4" s="233">
        <f>SUM(G4:H4)</f>
        <v>4322</v>
      </c>
      <c r="K4" s="232">
        <f>(J4/D4)*100</f>
        <v>100</v>
      </c>
      <c r="L4" s="231">
        <v>4322</v>
      </c>
      <c r="M4" s="230">
        <f>(L4/D4)*100</f>
        <v>100</v>
      </c>
      <c r="N4" s="229">
        <v>432200</v>
      </c>
      <c r="O4" s="228">
        <v>0</v>
      </c>
      <c r="P4" s="227" t="s">
        <v>119</v>
      </c>
      <c r="Q4" s="175"/>
      <c r="R4" s="190" t="s">
        <v>113</v>
      </c>
    </row>
    <row r="5" spans="1:18" s="173" customFormat="1" ht="30" customHeight="1">
      <c r="A5" s="217">
        <v>2</v>
      </c>
      <c r="B5" s="220"/>
      <c r="C5" s="210" t="s">
        <v>72</v>
      </c>
      <c r="D5" s="207">
        <v>2522</v>
      </c>
      <c r="E5" s="209">
        <v>50</v>
      </c>
      <c r="F5" s="205">
        <f>IF(H5=0,0,E5)</f>
        <v>0</v>
      </c>
      <c r="G5" s="203">
        <v>2522</v>
      </c>
      <c r="H5" s="203">
        <v>0</v>
      </c>
      <c r="I5" s="204">
        <f>H5/E5</f>
        <v>0</v>
      </c>
      <c r="J5" s="203">
        <f>SUM(G5:H5)</f>
        <v>2522</v>
      </c>
      <c r="K5" s="202">
        <f>(J5/D5)*100</f>
        <v>100</v>
      </c>
      <c r="L5" s="214">
        <v>2522</v>
      </c>
      <c r="M5" s="213">
        <f>(L5/D5)*100</f>
        <v>100</v>
      </c>
      <c r="N5" s="219">
        <v>252200</v>
      </c>
      <c r="O5" s="218">
        <v>0</v>
      </c>
      <c r="P5" s="191" t="s">
        <v>118</v>
      </c>
      <c r="Q5" s="175"/>
      <c r="R5" s="190" t="s">
        <v>113</v>
      </c>
    </row>
    <row r="6" spans="1:18" s="173" customFormat="1" ht="30" customHeight="1">
      <c r="A6" s="217">
        <v>3</v>
      </c>
      <c r="B6" s="220"/>
      <c r="C6" s="210" t="s">
        <v>71</v>
      </c>
      <c r="D6" s="207">
        <v>1742</v>
      </c>
      <c r="E6" s="209">
        <v>38</v>
      </c>
      <c r="F6" s="205">
        <f>IF(H6=0,0,E6)</f>
        <v>0</v>
      </c>
      <c r="G6" s="203">
        <v>1742</v>
      </c>
      <c r="H6" s="203">
        <v>0</v>
      </c>
      <c r="I6" s="204">
        <f>H6/E6</f>
        <v>0</v>
      </c>
      <c r="J6" s="203">
        <f>SUM(G6:H6)</f>
        <v>1742</v>
      </c>
      <c r="K6" s="202">
        <f>(J6/D6)*100</f>
        <v>100</v>
      </c>
      <c r="L6" s="214">
        <v>1742</v>
      </c>
      <c r="M6" s="213">
        <f>(L6/D6)*100</f>
        <v>100</v>
      </c>
      <c r="N6" s="219">
        <v>174200</v>
      </c>
      <c r="O6" s="218">
        <v>0</v>
      </c>
      <c r="P6" s="191" t="s">
        <v>117</v>
      </c>
      <c r="Q6" s="175"/>
      <c r="R6" s="190" t="s">
        <v>113</v>
      </c>
    </row>
    <row r="7" spans="1:18" s="173" customFormat="1" ht="30" customHeight="1">
      <c r="A7" s="217">
        <v>4</v>
      </c>
      <c r="B7" s="220"/>
      <c r="C7" s="210" t="s">
        <v>70</v>
      </c>
      <c r="D7" s="207">
        <v>57</v>
      </c>
      <c r="E7" s="209">
        <v>3</v>
      </c>
      <c r="F7" s="205">
        <f>IF(H7=0,0,E7)</f>
        <v>0</v>
      </c>
      <c r="G7" s="203">
        <v>57</v>
      </c>
      <c r="H7" s="203">
        <v>0</v>
      </c>
      <c r="I7" s="204">
        <f>H7/E7</f>
        <v>0</v>
      </c>
      <c r="J7" s="203">
        <f>SUM(G7:H7)</f>
        <v>57</v>
      </c>
      <c r="K7" s="202">
        <f>(J7/D7)*100</f>
        <v>100</v>
      </c>
      <c r="L7" s="214">
        <v>57</v>
      </c>
      <c r="M7" s="213">
        <f>(L7/D7)*100</f>
        <v>100</v>
      </c>
      <c r="N7" s="219">
        <v>4969</v>
      </c>
      <c r="O7" s="218">
        <v>0</v>
      </c>
      <c r="P7" s="191"/>
      <c r="Q7" s="175"/>
      <c r="R7" s="174"/>
    </row>
    <row r="8" spans="1:18" s="173" customFormat="1" ht="30" customHeight="1">
      <c r="A8" s="217">
        <v>5</v>
      </c>
      <c r="B8" s="220"/>
      <c r="C8" s="210" t="s">
        <v>68</v>
      </c>
      <c r="D8" s="207">
        <v>923</v>
      </c>
      <c r="E8" s="209">
        <v>22</v>
      </c>
      <c r="F8" s="205">
        <f>IF(H8=0,0,E8)</f>
        <v>0</v>
      </c>
      <c r="G8" s="203">
        <v>923</v>
      </c>
      <c r="H8" s="203">
        <v>0</v>
      </c>
      <c r="I8" s="204">
        <f>H8/E8</f>
        <v>0</v>
      </c>
      <c r="J8" s="203">
        <f>SUM(G8:H8)</f>
        <v>923</v>
      </c>
      <c r="K8" s="202">
        <f>(J8/D8)*100</f>
        <v>100</v>
      </c>
      <c r="L8" s="195">
        <v>907</v>
      </c>
      <c r="M8" s="213">
        <f>(L8/D8)*100</f>
        <v>98.266522210184178</v>
      </c>
      <c r="N8" s="193">
        <v>66518</v>
      </c>
      <c r="O8" s="192">
        <v>70738</v>
      </c>
      <c r="P8" s="191" t="s">
        <v>3</v>
      </c>
      <c r="Q8" s="175"/>
      <c r="R8" s="174"/>
    </row>
    <row r="9" spans="1:18" s="173" customFormat="1" ht="30" customHeight="1">
      <c r="A9" s="217">
        <v>6</v>
      </c>
      <c r="B9" s="220"/>
      <c r="C9" s="210" t="s">
        <v>67</v>
      </c>
      <c r="D9" s="207">
        <v>370</v>
      </c>
      <c r="E9" s="209">
        <v>13</v>
      </c>
      <c r="F9" s="205">
        <f>IF(H9=0,0,E9)</f>
        <v>0</v>
      </c>
      <c r="G9" s="203">
        <v>370</v>
      </c>
      <c r="H9" s="203">
        <v>0</v>
      </c>
      <c r="I9" s="204">
        <f>H9/E9</f>
        <v>0</v>
      </c>
      <c r="J9" s="203">
        <f>SUM(G9:H9)</f>
        <v>370</v>
      </c>
      <c r="K9" s="202">
        <f>(J9/D9)*100</f>
        <v>100</v>
      </c>
      <c r="L9" s="214">
        <v>370</v>
      </c>
      <c r="M9" s="213">
        <f>(L9/D9)*100</f>
        <v>100</v>
      </c>
      <c r="N9" s="219">
        <v>37000</v>
      </c>
      <c r="O9" s="218">
        <v>0</v>
      </c>
      <c r="P9" s="191" t="s">
        <v>116</v>
      </c>
      <c r="Q9" s="175"/>
      <c r="R9" s="190" t="s">
        <v>113</v>
      </c>
    </row>
    <row r="10" spans="1:18" s="173" customFormat="1" ht="30" customHeight="1">
      <c r="A10" s="217">
        <v>7</v>
      </c>
      <c r="B10" s="220"/>
      <c r="C10" s="210" t="s">
        <v>66</v>
      </c>
      <c r="D10" s="207">
        <v>33</v>
      </c>
      <c r="E10" s="209">
        <v>3</v>
      </c>
      <c r="F10" s="205">
        <f>IF(H10=0,0,E10)</f>
        <v>0</v>
      </c>
      <c r="G10" s="203">
        <v>33</v>
      </c>
      <c r="H10" s="203">
        <v>0</v>
      </c>
      <c r="I10" s="204">
        <v>0</v>
      </c>
      <c r="J10" s="203">
        <f>SUM(G10:H10)</f>
        <v>33</v>
      </c>
      <c r="K10" s="202">
        <f>(J10/D10)*100</f>
        <v>100</v>
      </c>
      <c r="L10" s="214">
        <v>33</v>
      </c>
      <c r="M10" s="213">
        <f>(L10/D10)*100</f>
        <v>100</v>
      </c>
      <c r="N10" s="219">
        <v>3792</v>
      </c>
      <c r="O10" s="218">
        <v>0</v>
      </c>
      <c r="P10" s="191"/>
      <c r="Q10" s="175"/>
      <c r="R10" s="174"/>
    </row>
    <row r="11" spans="1:18" s="173" customFormat="1" ht="30" customHeight="1">
      <c r="A11" s="217">
        <v>8</v>
      </c>
      <c r="B11" s="220"/>
      <c r="C11" s="212" t="s">
        <v>65</v>
      </c>
      <c r="D11" s="200">
        <v>1164</v>
      </c>
      <c r="E11" s="211">
        <v>30</v>
      </c>
      <c r="F11" s="198">
        <f>IF(H11=0,0,E11)</f>
        <v>30</v>
      </c>
      <c r="G11" s="196">
        <v>946</v>
      </c>
      <c r="H11" s="196">
        <v>32</v>
      </c>
      <c r="I11" s="197">
        <f>H11/E11</f>
        <v>1.0666666666666667</v>
      </c>
      <c r="J11" s="196">
        <f>SUM(G11:H11)</f>
        <v>978</v>
      </c>
      <c r="K11" s="181">
        <f>(J11/D11)*100</f>
        <v>84.020618556701038</v>
      </c>
      <c r="L11" s="195">
        <v>622</v>
      </c>
      <c r="M11" s="194">
        <f>(L11/D11)*100</f>
        <v>53.43642611683849</v>
      </c>
      <c r="N11" s="193">
        <v>55310</v>
      </c>
      <c r="O11" s="192">
        <v>6719</v>
      </c>
      <c r="P11" s="191"/>
      <c r="Q11" s="175"/>
      <c r="R11" s="174"/>
    </row>
    <row r="12" spans="1:18" s="173" customFormat="1" ht="30" customHeight="1">
      <c r="A12" s="217">
        <v>9</v>
      </c>
      <c r="B12" s="220"/>
      <c r="C12" s="210" t="s">
        <v>64</v>
      </c>
      <c r="D12" s="207">
        <v>491</v>
      </c>
      <c r="E12" s="209">
        <v>12</v>
      </c>
      <c r="F12" s="205">
        <f>IF(H12=0,0,E12)</f>
        <v>0</v>
      </c>
      <c r="G12" s="203">
        <v>491</v>
      </c>
      <c r="H12" s="203">
        <v>0</v>
      </c>
      <c r="I12" s="204">
        <f>H12/E12</f>
        <v>0</v>
      </c>
      <c r="J12" s="203">
        <f>SUM(G12:H12)</f>
        <v>491</v>
      </c>
      <c r="K12" s="202">
        <f>(J12/D12)*100</f>
        <v>100</v>
      </c>
      <c r="L12" s="195">
        <v>323</v>
      </c>
      <c r="M12" s="194">
        <f>(L12/D12)*100</f>
        <v>65.784114052953157</v>
      </c>
      <c r="N12" s="193">
        <v>30135</v>
      </c>
      <c r="O12" s="192">
        <v>112</v>
      </c>
      <c r="P12" s="191"/>
      <c r="Q12" s="175"/>
      <c r="R12" s="174"/>
    </row>
    <row r="13" spans="1:18" s="173" customFormat="1" ht="30" customHeight="1">
      <c r="A13" s="217">
        <v>10</v>
      </c>
      <c r="B13" s="220"/>
      <c r="C13" s="212" t="s">
        <v>63</v>
      </c>
      <c r="D13" s="200">
        <v>756</v>
      </c>
      <c r="E13" s="211">
        <v>21</v>
      </c>
      <c r="F13" s="198">
        <f>IF(H13=0,0,E13)</f>
        <v>0</v>
      </c>
      <c r="G13" s="196">
        <v>602</v>
      </c>
      <c r="H13" s="196">
        <v>0</v>
      </c>
      <c r="I13" s="197">
        <f>H13/E13</f>
        <v>0</v>
      </c>
      <c r="J13" s="196">
        <f>SUM(G13:H13)</f>
        <v>602</v>
      </c>
      <c r="K13" s="181">
        <f>(J13/D13)*100</f>
        <v>79.629629629629633</v>
      </c>
      <c r="L13" s="195">
        <v>180</v>
      </c>
      <c r="M13" s="194">
        <f>(L13/D13)*100</f>
        <v>23.809523809523807</v>
      </c>
      <c r="N13" s="193">
        <v>15644</v>
      </c>
      <c r="O13" s="192">
        <v>2826</v>
      </c>
      <c r="P13" s="191"/>
      <c r="Q13" s="175"/>
      <c r="R13" s="174"/>
    </row>
    <row r="14" spans="1:18" s="173" customFormat="1" ht="30" customHeight="1">
      <c r="A14" s="217">
        <v>11</v>
      </c>
      <c r="B14" s="220"/>
      <c r="C14" s="210" t="s">
        <v>61</v>
      </c>
      <c r="D14" s="207">
        <v>39</v>
      </c>
      <c r="E14" s="209">
        <v>5</v>
      </c>
      <c r="F14" s="205">
        <f>IF(H14=0,0,E14)</f>
        <v>0</v>
      </c>
      <c r="G14" s="203">
        <v>39</v>
      </c>
      <c r="H14" s="203">
        <v>0</v>
      </c>
      <c r="I14" s="204">
        <f>H14/E14</f>
        <v>0</v>
      </c>
      <c r="J14" s="203">
        <f>SUM(G14:H14)</f>
        <v>39</v>
      </c>
      <c r="K14" s="202">
        <f>(J14/D14)*100</f>
        <v>100</v>
      </c>
      <c r="L14" s="214">
        <v>39</v>
      </c>
      <c r="M14" s="213">
        <f>(L14/D14)*100</f>
        <v>100</v>
      </c>
      <c r="N14" s="219">
        <v>5133</v>
      </c>
      <c r="O14" s="218">
        <v>0</v>
      </c>
      <c r="P14" s="191" t="s">
        <v>115</v>
      </c>
      <c r="Q14" s="175"/>
      <c r="R14" s="174"/>
    </row>
    <row r="15" spans="1:18" s="173" customFormat="1" ht="30" customHeight="1">
      <c r="A15" s="217">
        <v>12</v>
      </c>
      <c r="B15" s="220"/>
      <c r="C15" s="210" t="s">
        <v>60</v>
      </c>
      <c r="D15" s="207">
        <v>445</v>
      </c>
      <c r="E15" s="209">
        <v>14</v>
      </c>
      <c r="F15" s="205">
        <f>IF(H15=0,0,E15)</f>
        <v>0</v>
      </c>
      <c r="G15" s="203">
        <v>445</v>
      </c>
      <c r="H15" s="203">
        <v>0</v>
      </c>
      <c r="I15" s="204">
        <f>H15/E15</f>
        <v>0</v>
      </c>
      <c r="J15" s="203">
        <f>SUM(G15:H15)</f>
        <v>445</v>
      </c>
      <c r="K15" s="202">
        <f>(J15/D15)*100</f>
        <v>100</v>
      </c>
      <c r="L15" s="214">
        <v>445</v>
      </c>
      <c r="M15" s="213">
        <f>(L15/D15)*100</f>
        <v>100</v>
      </c>
      <c r="N15" s="219">
        <v>44500</v>
      </c>
      <c r="O15" s="218">
        <v>0</v>
      </c>
      <c r="P15" s="191" t="s">
        <v>114</v>
      </c>
      <c r="Q15" s="175"/>
      <c r="R15" s="190" t="s">
        <v>113</v>
      </c>
    </row>
    <row r="16" spans="1:18" s="173" customFormat="1" ht="30" customHeight="1">
      <c r="A16" s="217">
        <v>13</v>
      </c>
      <c r="B16" s="220"/>
      <c r="C16" s="210" t="s">
        <v>59</v>
      </c>
      <c r="D16" s="207">
        <v>1098</v>
      </c>
      <c r="E16" s="209">
        <v>24</v>
      </c>
      <c r="F16" s="205">
        <f>IF(H16=0,0,E16)</f>
        <v>0</v>
      </c>
      <c r="G16" s="203">
        <v>1098</v>
      </c>
      <c r="H16" s="203">
        <v>0</v>
      </c>
      <c r="I16" s="204">
        <f>H16/E16</f>
        <v>0</v>
      </c>
      <c r="J16" s="203">
        <f>SUM(G16:H16)</f>
        <v>1098</v>
      </c>
      <c r="K16" s="202">
        <f>(J16/D16)*100</f>
        <v>100</v>
      </c>
      <c r="L16" s="195">
        <v>755</v>
      </c>
      <c r="M16" s="194">
        <f>(L16/D16)*100</f>
        <v>68.76138433515483</v>
      </c>
      <c r="N16" s="193">
        <v>70172</v>
      </c>
      <c r="O16" s="192">
        <v>6549</v>
      </c>
      <c r="P16" s="191"/>
      <c r="Q16" s="175"/>
      <c r="R16" s="174"/>
    </row>
    <row r="17" spans="1:18" s="173" customFormat="1" ht="30" customHeight="1">
      <c r="A17" s="217">
        <v>14</v>
      </c>
      <c r="B17" s="220"/>
      <c r="C17" s="210" t="s">
        <v>58</v>
      </c>
      <c r="D17" s="207">
        <v>638</v>
      </c>
      <c r="E17" s="209">
        <v>19</v>
      </c>
      <c r="F17" s="205">
        <f>IF(H17=0,0,E17)</f>
        <v>0</v>
      </c>
      <c r="G17" s="203">
        <v>638</v>
      </c>
      <c r="H17" s="203">
        <v>0</v>
      </c>
      <c r="I17" s="204">
        <f>H17/E17</f>
        <v>0</v>
      </c>
      <c r="J17" s="203">
        <f>SUM(G17:H17)</f>
        <v>638</v>
      </c>
      <c r="K17" s="202">
        <f>(J17/D17)*100</f>
        <v>100</v>
      </c>
      <c r="L17" s="195">
        <v>280</v>
      </c>
      <c r="M17" s="194">
        <f>(L17/D17)*100</f>
        <v>43.887147335423201</v>
      </c>
      <c r="N17" s="193">
        <v>28158</v>
      </c>
      <c r="O17" s="192">
        <v>240</v>
      </c>
      <c r="P17" s="191"/>
      <c r="Q17" s="175"/>
      <c r="R17" s="174"/>
    </row>
    <row r="18" spans="1:18" s="173" customFormat="1" ht="30" customHeight="1">
      <c r="A18" s="217">
        <v>15</v>
      </c>
      <c r="B18" s="220"/>
      <c r="C18" s="210" t="s">
        <v>57</v>
      </c>
      <c r="D18" s="207">
        <v>184</v>
      </c>
      <c r="E18" s="209">
        <v>5</v>
      </c>
      <c r="F18" s="205">
        <f>IF(H18=0,0,E18)</f>
        <v>0</v>
      </c>
      <c r="G18" s="203">
        <v>184</v>
      </c>
      <c r="H18" s="203">
        <v>0</v>
      </c>
      <c r="I18" s="204">
        <f>H18/E18</f>
        <v>0</v>
      </c>
      <c r="J18" s="203">
        <f>SUM(G18:H18)</f>
        <v>184</v>
      </c>
      <c r="K18" s="202">
        <f>(J18/D18)*100</f>
        <v>100</v>
      </c>
      <c r="L18" s="195">
        <v>130</v>
      </c>
      <c r="M18" s="194">
        <f>(L18/D18)*100</f>
        <v>70.652173913043484</v>
      </c>
      <c r="N18" s="193">
        <v>13063</v>
      </c>
      <c r="O18" s="192">
        <v>0</v>
      </c>
      <c r="P18" s="191"/>
      <c r="Q18" s="175"/>
      <c r="R18" s="174"/>
    </row>
    <row r="19" spans="1:18" s="173" customFormat="1" ht="30" customHeight="1">
      <c r="A19" s="217">
        <v>16</v>
      </c>
      <c r="B19" s="220"/>
      <c r="C19" s="210" t="s">
        <v>56</v>
      </c>
      <c r="D19" s="207">
        <v>471</v>
      </c>
      <c r="E19" s="209">
        <v>17</v>
      </c>
      <c r="F19" s="205">
        <f>IF(H19=0,0,E19)</f>
        <v>0</v>
      </c>
      <c r="G19" s="203">
        <v>471</v>
      </c>
      <c r="H19" s="203">
        <v>0</v>
      </c>
      <c r="I19" s="204">
        <f>H19/E19</f>
        <v>0</v>
      </c>
      <c r="J19" s="203">
        <f>SUM(G19:H19)</f>
        <v>471</v>
      </c>
      <c r="K19" s="202">
        <f>(J19/D19)*100</f>
        <v>100</v>
      </c>
      <c r="L19" s="195">
        <v>388</v>
      </c>
      <c r="M19" s="194">
        <f>(L19/D19)*100</f>
        <v>82.377919320594486</v>
      </c>
      <c r="N19" s="193">
        <v>34476</v>
      </c>
      <c r="O19" s="192">
        <v>1101</v>
      </c>
      <c r="P19" s="191" t="s">
        <v>3</v>
      </c>
      <c r="Q19" s="175"/>
      <c r="R19" s="174"/>
    </row>
    <row r="20" spans="1:18" s="173" customFormat="1" ht="30" customHeight="1">
      <c r="A20" s="217">
        <v>17</v>
      </c>
      <c r="B20" s="216"/>
      <c r="C20" s="210" t="s">
        <v>55</v>
      </c>
      <c r="D20" s="226">
        <v>562</v>
      </c>
      <c r="E20" s="209">
        <v>16</v>
      </c>
      <c r="F20" s="205">
        <f>IF(H20=0,0,E20)</f>
        <v>0</v>
      </c>
      <c r="G20" s="203">
        <v>562</v>
      </c>
      <c r="H20" s="203">
        <v>0</v>
      </c>
      <c r="I20" s="204">
        <f>H20/E20</f>
        <v>0</v>
      </c>
      <c r="J20" s="203">
        <f>SUM(G20:H20)</f>
        <v>562</v>
      </c>
      <c r="K20" s="202">
        <f>(J20/D20)*100</f>
        <v>100</v>
      </c>
      <c r="L20" s="214">
        <v>562</v>
      </c>
      <c r="M20" s="213">
        <f>(L20/D20)*100</f>
        <v>100</v>
      </c>
      <c r="N20" s="193">
        <v>38234</v>
      </c>
      <c r="O20" s="192">
        <v>14864</v>
      </c>
      <c r="P20" s="191"/>
      <c r="Q20" s="175"/>
      <c r="R20" s="174"/>
    </row>
    <row r="21" spans="1:18" s="173" customFormat="1" ht="30" customHeight="1">
      <c r="A21" s="189">
        <v>18</v>
      </c>
      <c r="B21" s="225" t="s">
        <v>112</v>
      </c>
      <c r="C21" s="210" t="s">
        <v>53</v>
      </c>
      <c r="D21" s="207">
        <v>1610</v>
      </c>
      <c r="E21" s="209">
        <v>27</v>
      </c>
      <c r="F21" s="205">
        <f>IF(H21=0,0,E21)</f>
        <v>27</v>
      </c>
      <c r="G21" s="203">
        <v>1563</v>
      </c>
      <c r="H21" s="203">
        <v>47</v>
      </c>
      <c r="I21" s="204">
        <f>H21/E21</f>
        <v>1.7407407407407407</v>
      </c>
      <c r="J21" s="203">
        <f>SUM(G21:H21)</f>
        <v>1610</v>
      </c>
      <c r="K21" s="202">
        <f>(J21/D21)*100</f>
        <v>100</v>
      </c>
      <c r="L21" s="195">
        <v>1260</v>
      </c>
      <c r="M21" s="194">
        <f>(L21/D21)*100</f>
        <v>78.260869565217391</v>
      </c>
      <c r="N21" s="193">
        <v>125676</v>
      </c>
      <c r="O21" s="192">
        <v>2072</v>
      </c>
      <c r="P21" s="191" t="s">
        <v>3</v>
      </c>
      <c r="Q21" s="175"/>
      <c r="R21" s="174"/>
    </row>
    <row r="22" spans="1:18" s="173" customFormat="1" ht="30" customHeight="1">
      <c r="A22" s="189">
        <v>19</v>
      </c>
      <c r="B22" s="224"/>
      <c r="C22" s="210" t="s">
        <v>52</v>
      </c>
      <c r="D22" s="207">
        <v>183</v>
      </c>
      <c r="E22" s="209">
        <v>8</v>
      </c>
      <c r="F22" s="205">
        <f>IF(H22=0,0,E22)</f>
        <v>0</v>
      </c>
      <c r="G22" s="203">
        <v>183</v>
      </c>
      <c r="H22" s="203">
        <v>0</v>
      </c>
      <c r="I22" s="204">
        <f>H22/E22</f>
        <v>0</v>
      </c>
      <c r="J22" s="203">
        <f>SUM(G22:H22)</f>
        <v>183</v>
      </c>
      <c r="K22" s="202">
        <f>(J22/D22)*100</f>
        <v>100</v>
      </c>
      <c r="L22" s="214">
        <v>183</v>
      </c>
      <c r="M22" s="213">
        <f>(L22/D22)*100</f>
        <v>100</v>
      </c>
      <c r="N22" s="219">
        <v>7897</v>
      </c>
      <c r="O22" s="218">
        <v>0</v>
      </c>
      <c r="P22" s="191"/>
      <c r="Q22" s="175"/>
      <c r="R22" s="174"/>
    </row>
    <row r="23" spans="1:18" s="173" customFormat="1" ht="30" customHeight="1">
      <c r="A23" s="189">
        <v>20</v>
      </c>
      <c r="B23" s="224"/>
      <c r="C23" s="212" t="s">
        <v>51</v>
      </c>
      <c r="D23" s="200">
        <v>232</v>
      </c>
      <c r="E23" s="211">
        <v>8</v>
      </c>
      <c r="F23" s="198">
        <f>IF(H23=0,0,E23)</f>
        <v>8</v>
      </c>
      <c r="G23" s="196">
        <v>79</v>
      </c>
      <c r="H23" s="196" t="s">
        <v>3</v>
      </c>
      <c r="I23" s="197" t="e">
        <f>H23/E23</f>
        <v>#VALUE!</v>
      </c>
      <c r="J23" s="196">
        <f>SUM(G23:H23)</f>
        <v>79</v>
      </c>
      <c r="K23" s="181">
        <f>(J23/D23)*100</f>
        <v>34.051724137931032</v>
      </c>
      <c r="L23" s="195">
        <v>35</v>
      </c>
      <c r="M23" s="194">
        <f>(L23/D23)*100</f>
        <v>15.086206896551724</v>
      </c>
      <c r="N23" s="193">
        <v>3512</v>
      </c>
      <c r="O23" s="192">
        <v>30</v>
      </c>
      <c r="P23" s="191"/>
      <c r="Q23" s="175"/>
      <c r="R23" s="174"/>
    </row>
    <row r="24" spans="1:18" s="173" customFormat="1" ht="30" customHeight="1">
      <c r="A24" s="189">
        <v>21</v>
      </c>
      <c r="B24" s="224"/>
      <c r="C24" s="212" t="s">
        <v>50</v>
      </c>
      <c r="D24" s="200">
        <v>609</v>
      </c>
      <c r="E24" s="211">
        <v>13</v>
      </c>
      <c r="F24" s="198">
        <f>IF(H24=0,0,E24)</f>
        <v>13</v>
      </c>
      <c r="G24" s="196">
        <v>170</v>
      </c>
      <c r="H24" s="196" t="s">
        <v>3</v>
      </c>
      <c r="I24" s="197" t="e">
        <f>H24/E24</f>
        <v>#VALUE!</v>
      </c>
      <c r="J24" s="196">
        <f>SUM(G24:H24)</f>
        <v>170</v>
      </c>
      <c r="K24" s="181">
        <f>(J24/D24)*100</f>
        <v>27.914614121510674</v>
      </c>
      <c r="L24" s="195">
        <v>140</v>
      </c>
      <c r="M24" s="194">
        <f>(L24/D24)*100</f>
        <v>22.988505747126435</v>
      </c>
      <c r="N24" s="193">
        <v>13922</v>
      </c>
      <c r="O24" s="192">
        <v>0</v>
      </c>
      <c r="P24" s="191"/>
      <c r="Q24" s="175"/>
      <c r="R24" s="174"/>
    </row>
    <row r="25" spans="1:18" s="173" customFormat="1" ht="30" customHeight="1">
      <c r="A25" s="189">
        <v>22</v>
      </c>
      <c r="B25" s="224"/>
      <c r="C25" s="210" t="s">
        <v>49</v>
      </c>
      <c r="D25" s="207">
        <v>482</v>
      </c>
      <c r="E25" s="209">
        <v>12</v>
      </c>
      <c r="F25" s="205">
        <f>IF(H25=0,0,E25)</f>
        <v>0</v>
      </c>
      <c r="G25" s="203">
        <v>482</v>
      </c>
      <c r="H25" s="203">
        <v>0</v>
      </c>
      <c r="I25" s="204">
        <f>H25/E25</f>
        <v>0</v>
      </c>
      <c r="J25" s="203">
        <f>SUM(G25:H25)</f>
        <v>482</v>
      </c>
      <c r="K25" s="202">
        <f>(J25/D25)*100</f>
        <v>100</v>
      </c>
      <c r="L25" s="214">
        <v>482</v>
      </c>
      <c r="M25" s="213">
        <f>(L25/D25)*100</f>
        <v>100</v>
      </c>
      <c r="N25" s="219">
        <v>29402</v>
      </c>
      <c r="O25" s="218">
        <v>0</v>
      </c>
      <c r="P25" s="191"/>
      <c r="Q25" s="175"/>
      <c r="R25" s="174"/>
    </row>
    <row r="26" spans="1:18" s="173" customFormat="1" ht="30" customHeight="1">
      <c r="A26" s="189">
        <v>23</v>
      </c>
      <c r="B26" s="224"/>
      <c r="C26" s="212" t="s">
        <v>48</v>
      </c>
      <c r="D26" s="200">
        <v>68</v>
      </c>
      <c r="E26" s="211">
        <v>4</v>
      </c>
      <c r="F26" s="198">
        <f>IF(H26=0,0,E26)</f>
        <v>4</v>
      </c>
      <c r="G26" s="196">
        <v>55</v>
      </c>
      <c r="H26" s="196" t="s">
        <v>3</v>
      </c>
      <c r="I26" s="197" t="e">
        <f>H26/E26</f>
        <v>#VALUE!</v>
      </c>
      <c r="J26" s="196">
        <f>SUM(G26:H26)</f>
        <v>55</v>
      </c>
      <c r="K26" s="181">
        <f>(J26/D26)*100</f>
        <v>80.882352941176478</v>
      </c>
      <c r="L26" s="195">
        <v>48</v>
      </c>
      <c r="M26" s="194">
        <f>(L26/D26)*100</f>
        <v>70.588235294117652</v>
      </c>
      <c r="N26" s="193">
        <v>4885</v>
      </c>
      <c r="O26" s="192">
        <v>602</v>
      </c>
      <c r="P26" s="191"/>
      <c r="Q26" s="175"/>
      <c r="R26" s="174"/>
    </row>
    <row r="27" spans="1:18" s="173" customFormat="1" ht="30" customHeight="1">
      <c r="A27" s="217">
        <v>24</v>
      </c>
      <c r="B27" s="223" t="s">
        <v>47</v>
      </c>
      <c r="C27" s="210" t="s">
        <v>46</v>
      </c>
      <c r="D27" s="207">
        <v>2663</v>
      </c>
      <c r="E27" s="209">
        <v>26</v>
      </c>
      <c r="F27" s="205">
        <f>IF(H27=0,0,E27)</f>
        <v>0</v>
      </c>
      <c r="G27" s="203">
        <v>2663</v>
      </c>
      <c r="H27" s="203">
        <v>0</v>
      </c>
      <c r="I27" s="204">
        <f>H27/E27</f>
        <v>0</v>
      </c>
      <c r="J27" s="203">
        <f>SUM(G27:H27)</f>
        <v>2663</v>
      </c>
      <c r="K27" s="202">
        <f>(J27/D27)*100</f>
        <v>100</v>
      </c>
      <c r="L27" s="195">
        <v>508</v>
      </c>
      <c r="M27" s="194">
        <f>(L27/D27)*100</f>
        <v>19.076229815996996</v>
      </c>
      <c r="N27" s="193">
        <v>51835</v>
      </c>
      <c r="O27" s="192">
        <v>1828</v>
      </c>
      <c r="P27" s="191"/>
      <c r="Q27" s="175"/>
      <c r="R27" s="174"/>
    </row>
    <row r="28" spans="1:18" s="173" customFormat="1" ht="30" customHeight="1">
      <c r="A28" s="217">
        <v>25</v>
      </c>
      <c r="B28" s="220"/>
      <c r="C28" s="210" t="s">
        <v>45</v>
      </c>
      <c r="D28" s="207">
        <v>0</v>
      </c>
      <c r="E28" s="209">
        <v>30</v>
      </c>
      <c r="F28" s="205">
        <f>IF(H28=0,0,E28)</f>
        <v>0</v>
      </c>
      <c r="G28" s="203">
        <v>0</v>
      </c>
      <c r="H28" s="203">
        <v>0</v>
      </c>
      <c r="I28" s="204">
        <f>H28/E28</f>
        <v>0</v>
      </c>
      <c r="J28" s="203">
        <f>SUM(G28:H28)</f>
        <v>0</v>
      </c>
      <c r="K28" s="202">
        <v>0</v>
      </c>
      <c r="L28" s="214">
        <v>0</v>
      </c>
      <c r="M28" s="213">
        <v>0</v>
      </c>
      <c r="N28" s="219">
        <v>0</v>
      </c>
      <c r="O28" s="218">
        <v>0</v>
      </c>
      <c r="P28" s="222" t="s">
        <v>111</v>
      </c>
      <c r="Q28" s="221"/>
      <c r="R28" s="174"/>
    </row>
    <row r="29" spans="1:18" s="173" customFormat="1" ht="30" customHeight="1">
      <c r="A29" s="217">
        <v>26</v>
      </c>
      <c r="B29" s="220"/>
      <c r="C29" s="210" t="s">
        <v>44</v>
      </c>
      <c r="D29" s="207">
        <v>1278</v>
      </c>
      <c r="E29" s="209">
        <v>19</v>
      </c>
      <c r="F29" s="205">
        <f>IF(H29=0,0,E29)</f>
        <v>0</v>
      </c>
      <c r="G29" s="203">
        <v>1278</v>
      </c>
      <c r="H29" s="203">
        <v>0</v>
      </c>
      <c r="I29" s="204">
        <f>H29/E29</f>
        <v>0</v>
      </c>
      <c r="J29" s="203">
        <f>SUM(G29:H29)</f>
        <v>1278</v>
      </c>
      <c r="K29" s="202">
        <f>(J29/D29)*100</f>
        <v>100</v>
      </c>
      <c r="L29" s="195">
        <v>300</v>
      </c>
      <c r="M29" s="194">
        <f>(L29/D29)*100</f>
        <v>23.474178403755868</v>
      </c>
      <c r="N29" s="193">
        <v>20996</v>
      </c>
      <c r="O29" s="192">
        <v>9270</v>
      </c>
      <c r="P29" s="191"/>
      <c r="Q29" s="175"/>
      <c r="R29" s="174"/>
    </row>
    <row r="30" spans="1:18" s="173" customFormat="1" ht="30" customHeight="1">
      <c r="A30" s="217">
        <v>27</v>
      </c>
      <c r="B30" s="220"/>
      <c r="C30" s="210" t="s">
        <v>43</v>
      </c>
      <c r="D30" s="207">
        <v>71</v>
      </c>
      <c r="E30" s="209">
        <v>5</v>
      </c>
      <c r="F30" s="205">
        <f>IF(H30=0,0,E30)</f>
        <v>0</v>
      </c>
      <c r="G30" s="203">
        <v>71</v>
      </c>
      <c r="H30" s="203">
        <v>0</v>
      </c>
      <c r="I30" s="204">
        <f>H30/E30</f>
        <v>0</v>
      </c>
      <c r="J30" s="203">
        <f>SUM(G30:H30)</f>
        <v>71</v>
      </c>
      <c r="K30" s="202">
        <f>(J30/D30)*100</f>
        <v>100</v>
      </c>
      <c r="L30" s="214">
        <v>71</v>
      </c>
      <c r="M30" s="213">
        <f>(L30/D30)*100</f>
        <v>100</v>
      </c>
      <c r="N30" s="219">
        <v>7644</v>
      </c>
      <c r="O30" s="218">
        <v>0</v>
      </c>
      <c r="P30" s="191" t="s">
        <v>110</v>
      </c>
      <c r="Q30" s="175"/>
      <c r="R30" s="174"/>
    </row>
    <row r="31" spans="1:18" s="173" customFormat="1" ht="30" customHeight="1">
      <c r="A31" s="217">
        <v>28</v>
      </c>
      <c r="B31" s="220"/>
      <c r="C31" s="212" t="s">
        <v>42</v>
      </c>
      <c r="D31" s="200">
        <v>929</v>
      </c>
      <c r="E31" s="211">
        <v>22</v>
      </c>
      <c r="F31" s="198">
        <f>IF(H31=0,0,E31)</f>
        <v>22</v>
      </c>
      <c r="G31" s="196">
        <v>701</v>
      </c>
      <c r="H31" s="196">
        <v>29</v>
      </c>
      <c r="I31" s="197">
        <f>H31/E31</f>
        <v>1.3181818181818181</v>
      </c>
      <c r="J31" s="196">
        <f>SUM(G31:H31)</f>
        <v>730</v>
      </c>
      <c r="K31" s="181">
        <f>(J31/D31)*100</f>
        <v>78.579117330462864</v>
      </c>
      <c r="L31" s="195">
        <v>730</v>
      </c>
      <c r="M31" s="194">
        <f>(L31/D31)*100</f>
        <v>78.579117330462864</v>
      </c>
      <c r="N31" s="193">
        <v>71530</v>
      </c>
      <c r="O31" s="192">
        <v>1912</v>
      </c>
      <c r="P31" s="191"/>
      <c r="Q31" s="175"/>
      <c r="R31" s="174"/>
    </row>
    <row r="32" spans="1:18" s="173" customFormat="1" ht="30" customHeight="1">
      <c r="A32" s="217">
        <v>29</v>
      </c>
      <c r="B32" s="220"/>
      <c r="C32" s="210" t="s">
        <v>40</v>
      </c>
      <c r="D32" s="207">
        <v>288</v>
      </c>
      <c r="E32" s="209">
        <v>10</v>
      </c>
      <c r="F32" s="205">
        <f>IF(H32=0,0,E32)</f>
        <v>0</v>
      </c>
      <c r="G32" s="203">
        <v>288</v>
      </c>
      <c r="H32" s="203">
        <v>0</v>
      </c>
      <c r="I32" s="204">
        <f>H32/E32</f>
        <v>0</v>
      </c>
      <c r="J32" s="203">
        <f>SUM(G32:H32)</f>
        <v>288</v>
      </c>
      <c r="K32" s="202">
        <f>(J32/D32)*100</f>
        <v>100</v>
      </c>
      <c r="L32" s="214">
        <v>288</v>
      </c>
      <c r="M32" s="213">
        <f>(L32/D32)*100</f>
        <v>100</v>
      </c>
      <c r="N32" s="219">
        <v>33510</v>
      </c>
      <c r="O32" s="218">
        <v>0</v>
      </c>
      <c r="P32" s="191"/>
      <c r="Q32" s="175"/>
      <c r="R32" s="174"/>
    </row>
    <row r="33" spans="1:18" s="173" customFormat="1" ht="30" customHeight="1">
      <c r="A33" s="217">
        <v>30</v>
      </c>
      <c r="B33" s="220"/>
      <c r="C33" s="210" t="s">
        <v>39</v>
      </c>
      <c r="D33" s="207">
        <v>629</v>
      </c>
      <c r="E33" s="209">
        <v>17</v>
      </c>
      <c r="F33" s="205">
        <f>IF(H33=0,0,E33)</f>
        <v>0</v>
      </c>
      <c r="G33" s="203">
        <v>629</v>
      </c>
      <c r="H33" s="203">
        <v>0</v>
      </c>
      <c r="I33" s="204">
        <f>H33/E33</f>
        <v>0</v>
      </c>
      <c r="J33" s="203">
        <f>SUM(G33:H33)</f>
        <v>629</v>
      </c>
      <c r="K33" s="202">
        <f>(J33/D33)*100</f>
        <v>100</v>
      </c>
      <c r="L33" s="214">
        <v>629</v>
      </c>
      <c r="M33" s="213">
        <f>(L33/D33)*100</f>
        <v>100</v>
      </c>
      <c r="N33" s="193">
        <v>70575</v>
      </c>
      <c r="O33" s="192">
        <v>175</v>
      </c>
      <c r="P33" s="191"/>
      <c r="Q33" s="175"/>
      <c r="R33" s="174"/>
    </row>
    <row r="34" spans="1:18" s="173" customFormat="1" ht="30" customHeight="1">
      <c r="A34" s="217">
        <v>31</v>
      </c>
      <c r="B34" s="220"/>
      <c r="C34" s="212" t="s">
        <v>37</v>
      </c>
      <c r="D34" s="200">
        <v>238</v>
      </c>
      <c r="E34" s="211">
        <v>8</v>
      </c>
      <c r="F34" s="198">
        <f>IF(H34=0,0,E34)</f>
        <v>8</v>
      </c>
      <c r="G34" s="196">
        <v>184</v>
      </c>
      <c r="H34" s="196">
        <v>5</v>
      </c>
      <c r="I34" s="197">
        <f>H34/E34</f>
        <v>0.625</v>
      </c>
      <c r="J34" s="196">
        <f>SUM(G34:H34)</f>
        <v>189</v>
      </c>
      <c r="K34" s="181">
        <f>(J34/D34)*100</f>
        <v>79.411764705882348</v>
      </c>
      <c r="L34" s="195">
        <v>130</v>
      </c>
      <c r="M34" s="194">
        <f>(L34/D34)*100</f>
        <v>54.621848739495796</v>
      </c>
      <c r="N34" s="193">
        <v>12316</v>
      </c>
      <c r="O34" s="192">
        <v>787</v>
      </c>
      <c r="P34" s="191"/>
      <c r="Q34" s="175"/>
      <c r="R34" s="174"/>
    </row>
    <row r="35" spans="1:18" s="173" customFormat="1" ht="30" customHeight="1">
      <c r="A35" s="217">
        <v>32</v>
      </c>
      <c r="B35" s="220"/>
      <c r="C35" s="212" t="s">
        <v>36</v>
      </c>
      <c r="D35" s="200">
        <v>1935</v>
      </c>
      <c r="E35" s="211">
        <v>26</v>
      </c>
      <c r="F35" s="198">
        <f>IF(H35=0,0,E35)</f>
        <v>0</v>
      </c>
      <c r="G35" s="196">
        <v>1812</v>
      </c>
      <c r="H35" s="196">
        <v>0</v>
      </c>
      <c r="I35" s="197">
        <f>H35/E35</f>
        <v>0</v>
      </c>
      <c r="J35" s="196">
        <f>SUM(G35:H35)</f>
        <v>1812</v>
      </c>
      <c r="K35" s="202">
        <f>(J35/D35)*100</f>
        <v>93.643410852713188</v>
      </c>
      <c r="L35" s="195">
        <v>800</v>
      </c>
      <c r="M35" s="194">
        <f>(L35/D35)*100</f>
        <v>41.343669250645995</v>
      </c>
      <c r="N35" s="193">
        <v>76174</v>
      </c>
      <c r="O35" s="192">
        <v>12865</v>
      </c>
      <c r="P35" s="191" t="s">
        <v>3</v>
      </c>
      <c r="Q35" s="175"/>
      <c r="R35" s="174"/>
    </row>
    <row r="36" spans="1:18" s="173" customFormat="1" ht="30" customHeight="1">
      <c r="A36" s="217">
        <v>33</v>
      </c>
      <c r="B36" s="220"/>
      <c r="C36" s="210" t="s">
        <v>35</v>
      </c>
      <c r="D36" s="207">
        <v>736</v>
      </c>
      <c r="E36" s="209">
        <v>11</v>
      </c>
      <c r="F36" s="205">
        <f>IF(H36=0,0,E36)</f>
        <v>0</v>
      </c>
      <c r="G36" s="203">
        <v>736</v>
      </c>
      <c r="H36" s="203">
        <v>0</v>
      </c>
      <c r="I36" s="204">
        <f>H36/E36</f>
        <v>0</v>
      </c>
      <c r="J36" s="203">
        <f>SUM(G36:H36)</f>
        <v>736</v>
      </c>
      <c r="K36" s="202">
        <f>(J36/D36)*100</f>
        <v>100</v>
      </c>
      <c r="L36" s="214">
        <v>736</v>
      </c>
      <c r="M36" s="213">
        <f>(L36/D36)*100</f>
        <v>100</v>
      </c>
      <c r="N36" s="193">
        <v>66507</v>
      </c>
      <c r="O36" s="192">
        <v>2833</v>
      </c>
      <c r="P36" s="191"/>
      <c r="Q36" s="175"/>
      <c r="R36" s="174"/>
    </row>
    <row r="37" spans="1:18" s="173" customFormat="1" ht="30" customHeight="1">
      <c r="A37" s="217">
        <v>34</v>
      </c>
      <c r="B37" s="220"/>
      <c r="C37" s="212" t="s">
        <v>34</v>
      </c>
      <c r="D37" s="200">
        <v>190</v>
      </c>
      <c r="E37" s="211">
        <v>8</v>
      </c>
      <c r="F37" s="198">
        <f>IF(H37=0,0,E37)</f>
        <v>0</v>
      </c>
      <c r="G37" s="196">
        <v>176</v>
      </c>
      <c r="H37" s="196">
        <v>0</v>
      </c>
      <c r="I37" s="197">
        <f>H37/E37</f>
        <v>0</v>
      </c>
      <c r="J37" s="196">
        <f>SUM(G37:H37)</f>
        <v>176</v>
      </c>
      <c r="K37" s="202">
        <f>(J37/D37)*100</f>
        <v>92.631578947368425</v>
      </c>
      <c r="L37" s="195">
        <v>176</v>
      </c>
      <c r="M37" s="213">
        <f>(L37/D37)*100</f>
        <v>92.631578947368425</v>
      </c>
      <c r="N37" s="193">
        <v>18067</v>
      </c>
      <c r="O37" s="192">
        <v>89</v>
      </c>
      <c r="P37" s="191"/>
      <c r="Q37" s="175"/>
      <c r="R37" s="174"/>
    </row>
    <row r="38" spans="1:18" s="173" customFormat="1" ht="30" customHeight="1">
      <c r="A38" s="217">
        <v>35</v>
      </c>
      <c r="B38" s="220"/>
      <c r="C38" s="210" t="s">
        <v>33</v>
      </c>
      <c r="D38" s="207">
        <v>538</v>
      </c>
      <c r="E38" s="209">
        <v>15</v>
      </c>
      <c r="F38" s="205">
        <f>IF(H38=0,0,E38)</f>
        <v>0</v>
      </c>
      <c r="G38" s="203">
        <v>538</v>
      </c>
      <c r="H38" s="203">
        <v>0</v>
      </c>
      <c r="I38" s="204">
        <f>H38/E38</f>
        <v>0</v>
      </c>
      <c r="J38" s="203">
        <f>SUM(G38:H38)</f>
        <v>538</v>
      </c>
      <c r="K38" s="202">
        <f>(J38/D38)*100</f>
        <v>100</v>
      </c>
      <c r="L38" s="214">
        <v>538</v>
      </c>
      <c r="M38" s="213">
        <f>(L38/D38)*100</f>
        <v>100</v>
      </c>
      <c r="N38" s="219">
        <v>72546</v>
      </c>
      <c r="O38" s="218">
        <v>0</v>
      </c>
      <c r="P38" s="191"/>
      <c r="Q38" s="175"/>
      <c r="R38" s="174"/>
    </row>
    <row r="39" spans="1:18" s="173" customFormat="1" ht="30" customHeight="1">
      <c r="A39" s="217">
        <v>36</v>
      </c>
      <c r="B39" s="220"/>
      <c r="C39" s="210" t="s">
        <v>32</v>
      </c>
      <c r="D39" s="207">
        <v>225</v>
      </c>
      <c r="E39" s="209">
        <v>7</v>
      </c>
      <c r="F39" s="205">
        <f>IF(H39=0,0,E39)</f>
        <v>0</v>
      </c>
      <c r="G39" s="203">
        <v>225</v>
      </c>
      <c r="H39" s="203">
        <v>0</v>
      </c>
      <c r="I39" s="204">
        <f>H39/E39</f>
        <v>0</v>
      </c>
      <c r="J39" s="203">
        <f>SUM(G39:H39)</f>
        <v>225</v>
      </c>
      <c r="K39" s="202">
        <f>(J39/D39)*100</f>
        <v>100</v>
      </c>
      <c r="L39" s="214">
        <v>225</v>
      </c>
      <c r="M39" s="213">
        <f>(L39/D39)*100</f>
        <v>100</v>
      </c>
      <c r="N39" s="219">
        <v>18977</v>
      </c>
      <c r="O39" s="218">
        <v>0</v>
      </c>
      <c r="P39" s="191"/>
      <c r="Q39" s="175"/>
      <c r="R39" s="174"/>
    </row>
    <row r="40" spans="1:18" s="173" customFormat="1" ht="30" customHeight="1">
      <c r="A40" s="217">
        <v>37</v>
      </c>
      <c r="B40" s="220"/>
      <c r="C40" s="210" t="s">
        <v>31</v>
      </c>
      <c r="D40" s="207">
        <v>123</v>
      </c>
      <c r="E40" s="209">
        <v>6</v>
      </c>
      <c r="F40" s="205">
        <f>IF(H40=0,0,E40)</f>
        <v>0</v>
      </c>
      <c r="G40" s="203">
        <v>123</v>
      </c>
      <c r="H40" s="203">
        <v>0</v>
      </c>
      <c r="I40" s="204">
        <f>H40/E40</f>
        <v>0</v>
      </c>
      <c r="J40" s="203">
        <f>SUM(G40:H40)</f>
        <v>123</v>
      </c>
      <c r="K40" s="202">
        <f>(J40/D40)*100</f>
        <v>100</v>
      </c>
      <c r="L40" s="214">
        <v>123</v>
      </c>
      <c r="M40" s="213">
        <f>(L40/D40)*100</f>
        <v>100</v>
      </c>
      <c r="N40" s="219">
        <v>12968</v>
      </c>
      <c r="O40" s="218">
        <v>0</v>
      </c>
      <c r="P40" s="191"/>
      <c r="Q40" s="175"/>
      <c r="R40" s="174"/>
    </row>
    <row r="41" spans="1:18" s="173" customFormat="1" ht="30" customHeight="1">
      <c r="A41" s="217">
        <v>38</v>
      </c>
      <c r="B41" s="220"/>
      <c r="C41" s="210" t="s">
        <v>30</v>
      </c>
      <c r="D41" s="207">
        <v>103</v>
      </c>
      <c r="E41" s="209">
        <v>5</v>
      </c>
      <c r="F41" s="205">
        <f>IF(H41=0,0,E41)</f>
        <v>0</v>
      </c>
      <c r="G41" s="203">
        <v>103</v>
      </c>
      <c r="H41" s="203">
        <v>0</v>
      </c>
      <c r="I41" s="204">
        <f>H41/E41</f>
        <v>0</v>
      </c>
      <c r="J41" s="203">
        <f>SUM(G41:H41)</f>
        <v>103</v>
      </c>
      <c r="K41" s="202">
        <f>(J41/D41)*100</f>
        <v>100</v>
      </c>
      <c r="L41" s="214">
        <v>103</v>
      </c>
      <c r="M41" s="213">
        <f>(L41/D41)*100</f>
        <v>100</v>
      </c>
      <c r="N41" s="193">
        <v>7516</v>
      </c>
      <c r="O41" s="192">
        <v>6972</v>
      </c>
      <c r="P41" s="191"/>
      <c r="Q41" s="175"/>
      <c r="R41" s="174"/>
    </row>
    <row r="42" spans="1:18" s="173" customFormat="1" ht="30" customHeight="1">
      <c r="A42" s="217">
        <v>39</v>
      </c>
      <c r="B42" s="220"/>
      <c r="C42" s="210" t="s">
        <v>29</v>
      </c>
      <c r="D42" s="207">
        <v>346</v>
      </c>
      <c r="E42" s="209">
        <v>9</v>
      </c>
      <c r="F42" s="205">
        <f>IF(H42=0,0,E42)</f>
        <v>0</v>
      </c>
      <c r="G42" s="203">
        <v>346</v>
      </c>
      <c r="H42" s="203">
        <v>0</v>
      </c>
      <c r="I42" s="204">
        <f>H42/E42</f>
        <v>0</v>
      </c>
      <c r="J42" s="203">
        <f>SUM(G42:H42)</f>
        <v>346</v>
      </c>
      <c r="K42" s="202">
        <f>(J42/D42)*100</f>
        <v>100</v>
      </c>
      <c r="L42" s="214">
        <v>346</v>
      </c>
      <c r="M42" s="213">
        <f>(L42/D42)*100</f>
        <v>100</v>
      </c>
      <c r="N42" s="193">
        <v>33109</v>
      </c>
      <c r="O42" s="192">
        <v>111</v>
      </c>
      <c r="P42" s="191"/>
      <c r="Q42" s="175"/>
      <c r="R42" s="174"/>
    </row>
    <row r="43" spans="1:18" s="173" customFormat="1" ht="30" customHeight="1">
      <c r="A43" s="217">
        <v>40</v>
      </c>
      <c r="B43" s="220"/>
      <c r="C43" s="210" t="s">
        <v>28</v>
      </c>
      <c r="D43" s="207">
        <v>96</v>
      </c>
      <c r="E43" s="209">
        <v>4</v>
      </c>
      <c r="F43" s="205">
        <f>IF(H43=0,0,E43)</f>
        <v>0</v>
      </c>
      <c r="G43" s="203">
        <v>96</v>
      </c>
      <c r="H43" s="203">
        <v>0</v>
      </c>
      <c r="I43" s="204">
        <f>H43/E43</f>
        <v>0</v>
      </c>
      <c r="J43" s="203">
        <f>SUM(G43:H43)</f>
        <v>96</v>
      </c>
      <c r="K43" s="202">
        <f>(J43/D43)*100</f>
        <v>100</v>
      </c>
      <c r="L43" s="214">
        <v>96</v>
      </c>
      <c r="M43" s="213">
        <f>(L43/D43)*100</f>
        <v>100</v>
      </c>
      <c r="N43" s="219">
        <v>14996</v>
      </c>
      <c r="O43" s="218">
        <v>0</v>
      </c>
      <c r="P43" s="191"/>
      <c r="Q43" s="175"/>
      <c r="R43" s="174"/>
    </row>
    <row r="44" spans="1:18" s="173" customFormat="1" ht="30" customHeight="1">
      <c r="A44" s="217">
        <v>41</v>
      </c>
      <c r="B44" s="220"/>
      <c r="C44" s="212" t="s">
        <v>27</v>
      </c>
      <c r="D44" s="200">
        <v>166</v>
      </c>
      <c r="E44" s="211">
        <v>3</v>
      </c>
      <c r="F44" s="198">
        <f>IF(H44=0,0,E44)</f>
        <v>0</v>
      </c>
      <c r="G44" s="196">
        <v>55</v>
      </c>
      <c r="H44" s="196">
        <v>0</v>
      </c>
      <c r="I44" s="197">
        <f>H44/E44</f>
        <v>0</v>
      </c>
      <c r="J44" s="196">
        <f>SUM(G44:H44)</f>
        <v>55</v>
      </c>
      <c r="K44" s="181">
        <f>(J44/D44)*100</f>
        <v>33.132530120481931</v>
      </c>
      <c r="L44" s="195">
        <v>55</v>
      </c>
      <c r="M44" s="194">
        <f>(L44/D44)*100</f>
        <v>33.132530120481931</v>
      </c>
      <c r="N44" s="193">
        <v>4904</v>
      </c>
      <c r="O44" s="192">
        <v>0</v>
      </c>
      <c r="P44" s="191"/>
      <c r="Q44" s="175"/>
      <c r="R44" s="174"/>
    </row>
    <row r="45" spans="1:18" s="173" customFormat="1" ht="30" customHeight="1">
      <c r="A45" s="217">
        <v>42</v>
      </c>
      <c r="B45" s="220"/>
      <c r="C45" s="210" t="s">
        <v>26</v>
      </c>
      <c r="D45" s="207">
        <v>187</v>
      </c>
      <c r="E45" s="209">
        <v>8</v>
      </c>
      <c r="F45" s="205">
        <f>IF(H45=0,0,E45)</f>
        <v>0</v>
      </c>
      <c r="G45" s="203">
        <v>187</v>
      </c>
      <c r="H45" s="203">
        <v>0</v>
      </c>
      <c r="I45" s="204">
        <f>H45/E45</f>
        <v>0</v>
      </c>
      <c r="J45" s="203">
        <f>SUM(G45:H45)</f>
        <v>187</v>
      </c>
      <c r="K45" s="202">
        <f>(J45/D45)*100</f>
        <v>100</v>
      </c>
      <c r="L45" s="214">
        <v>187</v>
      </c>
      <c r="M45" s="213">
        <f>(L45/D45)*100</f>
        <v>100</v>
      </c>
      <c r="N45" s="219">
        <v>21611</v>
      </c>
      <c r="O45" s="218">
        <v>0</v>
      </c>
      <c r="P45" s="191"/>
      <c r="Q45" s="175"/>
      <c r="R45" s="174"/>
    </row>
    <row r="46" spans="1:18" s="173" customFormat="1" ht="30" customHeight="1">
      <c r="A46" s="217">
        <v>43</v>
      </c>
      <c r="B46" s="216"/>
      <c r="C46" s="210" t="s">
        <v>25</v>
      </c>
      <c r="D46" s="207">
        <v>345</v>
      </c>
      <c r="E46" s="209">
        <v>12</v>
      </c>
      <c r="F46" s="205">
        <f>IF(H46=0,0,E46)</f>
        <v>0</v>
      </c>
      <c r="G46" s="203">
        <v>345</v>
      </c>
      <c r="H46" s="203">
        <v>0</v>
      </c>
      <c r="I46" s="204">
        <f>H46/E46</f>
        <v>0</v>
      </c>
      <c r="J46" s="203">
        <f>SUM(G46:H46)</f>
        <v>345</v>
      </c>
      <c r="K46" s="202">
        <f>(J46/D46)*100</f>
        <v>100</v>
      </c>
      <c r="L46" s="195">
        <v>82</v>
      </c>
      <c r="M46" s="194">
        <f>(L46/D46)*100</f>
        <v>23.768115942028984</v>
      </c>
      <c r="N46" s="193">
        <v>8275</v>
      </c>
      <c r="O46" s="192">
        <v>0</v>
      </c>
      <c r="P46" s="191"/>
      <c r="Q46" s="175"/>
      <c r="R46" s="174"/>
    </row>
    <row r="47" spans="1:18" s="173" customFormat="1" ht="30" customHeight="1">
      <c r="A47" s="189">
        <v>44</v>
      </c>
      <c r="B47" s="215" t="s">
        <v>24</v>
      </c>
      <c r="C47" s="210" t="s">
        <v>24</v>
      </c>
      <c r="D47" s="207">
        <v>1471</v>
      </c>
      <c r="E47" s="209">
        <v>34</v>
      </c>
      <c r="F47" s="205">
        <f>IF(H47=0,0,E47)</f>
        <v>0</v>
      </c>
      <c r="G47" s="203">
        <v>1471</v>
      </c>
      <c r="H47" s="203">
        <v>0</v>
      </c>
      <c r="I47" s="204">
        <f>H47/E47</f>
        <v>0</v>
      </c>
      <c r="J47" s="203">
        <f>SUM(G47:H47)</f>
        <v>1471</v>
      </c>
      <c r="K47" s="202">
        <f>(J47/D47)*100</f>
        <v>100</v>
      </c>
      <c r="L47" s="214">
        <v>1471</v>
      </c>
      <c r="M47" s="213">
        <f>(L47/D47)*100</f>
        <v>100</v>
      </c>
      <c r="N47" s="193">
        <v>100137</v>
      </c>
      <c r="O47" s="192">
        <v>12331</v>
      </c>
      <c r="P47" s="191" t="s">
        <v>3</v>
      </c>
      <c r="Q47" s="175"/>
      <c r="R47" s="174"/>
    </row>
    <row r="48" spans="1:18" s="173" customFormat="1" ht="30" customHeight="1">
      <c r="A48" s="189">
        <v>45</v>
      </c>
      <c r="B48" s="201"/>
      <c r="C48" s="210" t="s">
        <v>23</v>
      </c>
      <c r="D48" s="207">
        <v>476</v>
      </c>
      <c r="E48" s="209">
        <v>16</v>
      </c>
      <c r="F48" s="205">
        <f>IF(H48=0,0,E48)</f>
        <v>0</v>
      </c>
      <c r="G48" s="203">
        <v>476</v>
      </c>
      <c r="H48" s="203">
        <v>0</v>
      </c>
      <c r="I48" s="204">
        <f>H48/E48</f>
        <v>0</v>
      </c>
      <c r="J48" s="203">
        <f>SUM(G48:H48)</f>
        <v>476</v>
      </c>
      <c r="K48" s="202">
        <f>(J48/D48)*100</f>
        <v>100</v>
      </c>
      <c r="L48" s="195">
        <v>400</v>
      </c>
      <c r="M48" s="194">
        <f>(L48/D48)*100</f>
        <v>84.033613445378151</v>
      </c>
      <c r="N48" s="193">
        <v>42788</v>
      </c>
      <c r="O48" s="192">
        <v>0</v>
      </c>
      <c r="P48" s="191"/>
      <c r="Q48" s="175"/>
      <c r="R48" s="174"/>
    </row>
    <row r="49" spans="1:18" s="173" customFormat="1" ht="30" customHeight="1">
      <c r="A49" s="189">
        <v>46</v>
      </c>
      <c r="B49" s="201"/>
      <c r="C49" s="212" t="s">
        <v>22</v>
      </c>
      <c r="D49" s="200">
        <v>302</v>
      </c>
      <c r="E49" s="211">
        <v>7</v>
      </c>
      <c r="F49" s="198">
        <f>IF(H49=0,0,E49)</f>
        <v>7</v>
      </c>
      <c r="G49" s="196">
        <v>110</v>
      </c>
      <c r="H49" s="196">
        <v>5</v>
      </c>
      <c r="I49" s="197">
        <f>H49/E49</f>
        <v>0.7142857142857143</v>
      </c>
      <c r="J49" s="196">
        <f>SUM(G49:H49)</f>
        <v>115</v>
      </c>
      <c r="K49" s="181">
        <f>(J49/D49)*100</f>
        <v>38.079470198675494</v>
      </c>
      <c r="L49" s="195">
        <v>60</v>
      </c>
      <c r="M49" s="194">
        <f>(L49/D49)*100</f>
        <v>19.867549668874172</v>
      </c>
      <c r="N49" s="193">
        <v>6349</v>
      </c>
      <c r="O49" s="192">
        <v>178</v>
      </c>
      <c r="P49" s="191"/>
      <c r="Q49" s="175"/>
      <c r="R49" s="174"/>
    </row>
    <row r="50" spans="1:18" s="173" customFormat="1" ht="30" customHeight="1">
      <c r="A50" s="189">
        <v>47</v>
      </c>
      <c r="B50" s="201"/>
      <c r="C50" s="210" t="s">
        <v>21</v>
      </c>
      <c r="D50" s="207">
        <v>772</v>
      </c>
      <c r="E50" s="209">
        <v>21</v>
      </c>
      <c r="F50" s="205">
        <f>IF(H50=0,0,E50)</f>
        <v>0</v>
      </c>
      <c r="G50" s="203">
        <v>772</v>
      </c>
      <c r="H50" s="203">
        <v>0</v>
      </c>
      <c r="I50" s="204">
        <f>H50/E50</f>
        <v>0</v>
      </c>
      <c r="J50" s="203">
        <f>SUM(G50:H50)</f>
        <v>772</v>
      </c>
      <c r="K50" s="202">
        <f>(J50/D50)*100</f>
        <v>100</v>
      </c>
      <c r="L50" s="195">
        <v>200</v>
      </c>
      <c r="M50" s="194">
        <f>(L50/D50)*100</f>
        <v>25.906735751295333</v>
      </c>
      <c r="N50" s="193">
        <v>22868</v>
      </c>
      <c r="O50" s="192">
        <v>2129</v>
      </c>
      <c r="P50" s="191"/>
      <c r="Q50" s="175"/>
      <c r="R50" s="174"/>
    </row>
    <row r="51" spans="1:18" s="173" customFormat="1" ht="30" customHeight="1">
      <c r="A51" s="189">
        <v>48</v>
      </c>
      <c r="B51" s="201"/>
      <c r="C51" s="212" t="s">
        <v>20</v>
      </c>
      <c r="D51" s="200">
        <v>39</v>
      </c>
      <c r="E51" s="211">
        <v>3</v>
      </c>
      <c r="F51" s="198">
        <f>IF(H51=0,0,E51)</f>
        <v>3</v>
      </c>
      <c r="G51" s="196">
        <v>6</v>
      </c>
      <c r="H51" s="196" t="s">
        <v>3</v>
      </c>
      <c r="I51" s="197" t="e">
        <f>H51/E51</f>
        <v>#VALUE!</v>
      </c>
      <c r="J51" s="196">
        <f>SUM(G51:H51)</f>
        <v>6</v>
      </c>
      <c r="K51" s="181">
        <f>(J51/D51)*100</f>
        <v>15.384615384615385</v>
      </c>
      <c r="L51" s="195">
        <v>6</v>
      </c>
      <c r="M51" s="194">
        <f>(L51/D51)*100</f>
        <v>15.384615384615385</v>
      </c>
      <c r="N51" s="193">
        <v>12</v>
      </c>
      <c r="O51" s="192">
        <v>410</v>
      </c>
      <c r="P51" s="191"/>
      <c r="Q51" s="175"/>
      <c r="R51" s="174"/>
    </row>
    <row r="52" spans="1:18" s="173" customFormat="1" ht="30" customHeight="1">
      <c r="A52" s="189">
        <v>49</v>
      </c>
      <c r="B52" s="201"/>
      <c r="C52" s="210" t="s">
        <v>18</v>
      </c>
      <c r="D52" s="207">
        <v>392</v>
      </c>
      <c r="E52" s="209">
        <v>9</v>
      </c>
      <c r="F52" s="205">
        <f>IF(H52=0,0,E52)</f>
        <v>0</v>
      </c>
      <c r="G52" s="203">
        <v>392</v>
      </c>
      <c r="H52" s="203">
        <v>0</v>
      </c>
      <c r="I52" s="204">
        <f>H52/E52</f>
        <v>0</v>
      </c>
      <c r="J52" s="203">
        <f>SUM(G52:H52)</f>
        <v>392</v>
      </c>
      <c r="K52" s="202">
        <f>(J52/D52)*100</f>
        <v>100</v>
      </c>
      <c r="L52" s="195">
        <v>212</v>
      </c>
      <c r="M52" s="194">
        <f>(L52/D52)*100</f>
        <v>54.081632653061227</v>
      </c>
      <c r="N52" s="193">
        <v>20910</v>
      </c>
      <c r="O52" s="192">
        <v>2146</v>
      </c>
      <c r="P52" s="191"/>
      <c r="Q52" s="175"/>
      <c r="R52" s="174"/>
    </row>
    <row r="53" spans="1:18" s="173" customFormat="1" ht="30" customHeight="1">
      <c r="A53" s="189">
        <v>50</v>
      </c>
      <c r="B53" s="201"/>
      <c r="C53" s="210" t="s">
        <v>17</v>
      </c>
      <c r="D53" s="207">
        <v>142</v>
      </c>
      <c r="E53" s="209">
        <v>7</v>
      </c>
      <c r="F53" s="205">
        <f>IF(H53=0,0,E53)</f>
        <v>0</v>
      </c>
      <c r="G53" s="203">
        <v>142</v>
      </c>
      <c r="H53" s="203">
        <v>0</v>
      </c>
      <c r="I53" s="204">
        <f>H53/E53</f>
        <v>0</v>
      </c>
      <c r="J53" s="203">
        <f>SUM(G53:H53)</f>
        <v>142</v>
      </c>
      <c r="K53" s="202">
        <f>(J53/D53)*100</f>
        <v>100</v>
      </c>
      <c r="L53" s="195">
        <v>55</v>
      </c>
      <c r="M53" s="194">
        <f>(L53/D53)*100</f>
        <v>38.732394366197184</v>
      </c>
      <c r="N53" s="193">
        <v>6114</v>
      </c>
      <c r="O53" s="192">
        <v>32</v>
      </c>
      <c r="P53" s="191"/>
      <c r="Q53" s="175"/>
      <c r="R53" s="174"/>
    </row>
    <row r="54" spans="1:18" s="173" customFormat="1" ht="30" customHeight="1">
      <c r="A54" s="189">
        <v>51</v>
      </c>
      <c r="B54" s="201"/>
      <c r="C54" s="208" t="s">
        <v>16</v>
      </c>
      <c r="D54" s="207">
        <v>327</v>
      </c>
      <c r="E54" s="206">
        <v>10</v>
      </c>
      <c r="F54" s="205">
        <f>IF(H54=0,0,E54)</f>
        <v>0</v>
      </c>
      <c r="G54" s="203">
        <v>327</v>
      </c>
      <c r="H54" s="203">
        <v>0</v>
      </c>
      <c r="I54" s="204">
        <f>H54/E54</f>
        <v>0</v>
      </c>
      <c r="J54" s="203">
        <f>SUM(G54:H54)</f>
        <v>327</v>
      </c>
      <c r="K54" s="202">
        <f>(J54/D54)*100</f>
        <v>100</v>
      </c>
      <c r="L54" s="195">
        <v>0</v>
      </c>
      <c r="M54" s="194">
        <f>(L54/D54)*100</f>
        <v>0</v>
      </c>
      <c r="N54" s="193">
        <v>6</v>
      </c>
      <c r="O54" s="192">
        <v>2</v>
      </c>
      <c r="P54" s="191"/>
      <c r="Q54" s="175"/>
      <c r="R54" s="174"/>
    </row>
    <row r="55" spans="1:18" s="173" customFormat="1" ht="30" customHeight="1">
      <c r="A55" s="189">
        <v>52</v>
      </c>
      <c r="B55" s="201"/>
      <c r="C55" s="208" t="s">
        <v>13</v>
      </c>
      <c r="D55" s="207">
        <v>683</v>
      </c>
      <c r="E55" s="206">
        <v>16</v>
      </c>
      <c r="F55" s="205">
        <f>IF(H55=0,0,E55)</f>
        <v>16</v>
      </c>
      <c r="G55" s="203">
        <v>616</v>
      </c>
      <c r="H55" s="203">
        <v>67</v>
      </c>
      <c r="I55" s="204">
        <f>H55/E55</f>
        <v>4.1875</v>
      </c>
      <c r="J55" s="203">
        <f>SUM(G55:H55)</f>
        <v>683</v>
      </c>
      <c r="K55" s="202">
        <f>(J55/D55)*100</f>
        <v>100</v>
      </c>
      <c r="L55" s="195">
        <v>370</v>
      </c>
      <c r="M55" s="194">
        <f>(L55/D55)*100</f>
        <v>54.172767203513907</v>
      </c>
      <c r="N55" s="193">
        <v>72735</v>
      </c>
      <c r="O55" s="192">
        <v>1693</v>
      </c>
      <c r="P55" s="191" t="s">
        <v>3</v>
      </c>
      <c r="Q55" s="175"/>
      <c r="R55" s="174"/>
    </row>
    <row r="56" spans="1:18" s="173" customFormat="1" ht="30" customHeight="1">
      <c r="A56" s="189">
        <v>53</v>
      </c>
      <c r="B56" s="201"/>
      <c r="C56" s="187" t="s">
        <v>12</v>
      </c>
      <c r="D56" s="200">
        <v>61</v>
      </c>
      <c r="E56" s="199">
        <v>4</v>
      </c>
      <c r="F56" s="198">
        <f>IF(H56=0,0,E56)</f>
        <v>4</v>
      </c>
      <c r="G56" s="196">
        <v>30</v>
      </c>
      <c r="H56" s="196" t="s">
        <v>3</v>
      </c>
      <c r="I56" s="197" t="e">
        <f>H56/E56</f>
        <v>#VALUE!</v>
      </c>
      <c r="J56" s="196">
        <f>SUM(G56:H56)</f>
        <v>30</v>
      </c>
      <c r="K56" s="181">
        <f>(J56/D56)*100</f>
        <v>49.180327868852459</v>
      </c>
      <c r="L56" s="195">
        <v>30</v>
      </c>
      <c r="M56" s="194">
        <f>(L56/D56)*100</f>
        <v>49.180327868852459</v>
      </c>
      <c r="N56" s="193">
        <v>133</v>
      </c>
      <c r="O56" s="192">
        <v>3886</v>
      </c>
      <c r="P56" s="191"/>
      <c r="Q56" s="175"/>
      <c r="R56" s="174"/>
    </row>
    <row r="57" spans="1:18" s="173" customFormat="1" ht="30" customHeight="1">
      <c r="A57" s="189">
        <v>54</v>
      </c>
      <c r="B57" s="201"/>
      <c r="C57" s="187" t="s">
        <v>9</v>
      </c>
      <c r="D57" s="200">
        <v>578</v>
      </c>
      <c r="E57" s="199">
        <v>12</v>
      </c>
      <c r="F57" s="198">
        <f>IF(H57=0,0,E57)</f>
        <v>12</v>
      </c>
      <c r="G57" s="196">
        <v>230</v>
      </c>
      <c r="H57" s="196">
        <v>170</v>
      </c>
      <c r="I57" s="197">
        <f>H57/E57</f>
        <v>14.166666666666666</v>
      </c>
      <c r="J57" s="196">
        <f>SUM(G57:H57)</f>
        <v>400</v>
      </c>
      <c r="K57" s="181">
        <f>(J57/D57)*100</f>
        <v>69.20415224913495</v>
      </c>
      <c r="L57" s="195">
        <v>400</v>
      </c>
      <c r="M57" s="194">
        <f>(L57/D57)*100</f>
        <v>69.20415224913495</v>
      </c>
      <c r="N57" s="193">
        <v>46022</v>
      </c>
      <c r="O57" s="192">
        <v>0</v>
      </c>
      <c r="P57" s="191"/>
      <c r="Q57" s="175"/>
      <c r="R57" s="190" t="s">
        <v>109</v>
      </c>
    </row>
    <row r="58" spans="1:18" s="173" customFormat="1" ht="30" customHeight="1" thickBot="1">
      <c r="A58" s="189">
        <v>55</v>
      </c>
      <c r="B58" s="188"/>
      <c r="C58" s="187" t="s">
        <v>7</v>
      </c>
      <c r="D58" s="186">
        <v>267</v>
      </c>
      <c r="E58" s="185">
        <v>6</v>
      </c>
      <c r="F58" s="184">
        <f>IF(H58=0,0,E58)</f>
        <v>6</v>
      </c>
      <c r="G58" s="182">
        <v>82</v>
      </c>
      <c r="H58" s="182" t="s">
        <v>3</v>
      </c>
      <c r="I58" s="183" t="e">
        <f>H58/E58</f>
        <v>#VALUE!</v>
      </c>
      <c r="J58" s="182">
        <f>SUM(G58:H58)</f>
        <v>82</v>
      </c>
      <c r="K58" s="181">
        <f>(J58/D58)*100</f>
        <v>30.711610486891384</v>
      </c>
      <c r="L58" s="180">
        <v>70</v>
      </c>
      <c r="M58" s="179">
        <f>(L58/D58)*100</f>
        <v>26.217228464419474</v>
      </c>
      <c r="N58" s="178">
        <v>7764</v>
      </c>
      <c r="O58" s="177">
        <v>200</v>
      </c>
      <c r="P58" s="176"/>
      <c r="Q58" s="175"/>
      <c r="R58" s="174"/>
    </row>
    <row r="59" spans="1:18" ht="43.5" customHeight="1" thickBot="1">
      <c r="A59" s="172" t="s">
        <v>4</v>
      </c>
      <c r="B59" s="171"/>
      <c r="C59" s="170"/>
      <c r="D59" s="168">
        <f>SUM(D4:D58)</f>
        <v>35597</v>
      </c>
      <c r="E59" s="169">
        <f>SUM(E4:E58)</f>
        <v>819</v>
      </c>
      <c r="F59" s="169">
        <f>SUM(F4:F58)</f>
        <v>160</v>
      </c>
      <c r="G59" s="168">
        <f>SUM(G4:G58)</f>
        <v>33187</v>
      </c>
      <c r="H59" s="164">
        <f>SUM(H4:H58)</f>
        <v>355</v>
      </c>
      <c r="I59" s="167">
        <f>IF(SUM(H4:H58)=0,0,H59/F59)</f>
        <v>2.21875</v>
      </c>
      <c r="J59" s="164">
        <f>SUM(J4:J58)</f>
        <v>33542</v>
      </c>
      <c r="K59" s="166">
        <f>(J59)/D59*100</f>
        <v>94.227041604629605</v>
      </c>
      <c r="L59" s="164">
        <f>SUM(L4:L58)</f>
        <v>25222</v>
      </c>
      <c r="M59" s="165">
        <f>(L59/D59)*100</f>
        <v>70.854285473494954</v>
      </c>
      <c r="N59" s="164">
        <f>SUM(N4:N58)</f>
        <v>2440892</v>
      </c>
      <c r="O59" s="164">
        <f>SUM(O4:O58)</f>
        <v>165702</v>
      </c>
      <c r="P59" s="163"/>
      <c r="Q59" s="162"/>
      <c r="R59" s="154"/>
    </row>
    <row r="60" spans="1:18" ht="20.25" customHeight="1">
      <c r="A60" s="160"/>
      <c r="B60" s="159"/>
      <c r="C60" s="159"/>
      <c r="D60" s="160"/>
      <c r="E60" s="161"/>
      <c r="F60" s="161"/>
      <c r="G60" s="160" t="s">
        <v>3</v>
      </c>
      <c r="H60" s="160"/>
      <c r="I60" s="161"/>
      <c r="J60" s="160"/>
      <c r="K60" s="160"/>
      <c r="R60" s="154"/>
    </row>
    <row r="61" spans="1:18" ht="32.25" customHeight="1">
      <c r="A61" s="160"/>
      <c r="B61" s="159"/>
      <c r="C61" s="159"/>
      <c r="D61" s="158"/>
      <c r="E61" s="158"/>
      <c r="F61" s="158"/>
      <c r="G61" s="158"/>
      <c r="H61" s="158"/>
      <c r="I61" s="158"/>
      <c r="J61" s="158"/>
      <c r="K61" s="157" t="s">
        <v>3</v>
      </c>
      <c r="O61" s="156" t="s">
        <v>2</v>
      </c>
      <c r="P61" s="156"/>
      <c r="Q61" s="155"/>
      <c r="R61" s="154"/>
    </row>
    <row r="62" spans="1:18" ht="18" customHeight="1">
      <c r="A62" s="160"/>
      <c r="B62" s="159"/>
      <c r="C62" s="159"/>
      <c r="D62" s="158"/>
      <c r="E62" s="158"/>
      <c r="F62" s="158"/>
      <c r="G62" s="158"/>
      <c r="H62" s="158"/>
      <c r="I62" s="158"/>
      <c r="J62" s="158"/>
      <c r="K62" s="157" t="s">
        <v>3</v>
      </c>
      <c r="O62" s="156" t="s">
        <v>1</v>
      </c>
      <c r="P62" s="156"/>
      <c r="Q62" s="155"/>
      <c r="R62" s="154"/>
    </row>
    <row r="63" spans="1:18" ht="15.75" customHeight="1">
      <c r="B63" s="152"/>
      <c r="C63" s="152"/>
      <c r="D63" s="153"/>
      <c r="O63" s="156" t="s">
        <v>108</v>
      </c>
      <c r="P63" s="156"/>
      <c r="Q63" s="155"/>
      <c r="R63" s="154"/>
    </row>
    <row r="64" spans="1:18" ht="27" customHeight="1">
      <c r="B64" s="152"/>
      <c r="C64" s="152"/>
      <c r="D64" s="153"/>
      <c r="R64" s="154"/>
    </row>
    <row r="65" spans="2:18" ht="27" customHeight="1">
      <c r="B65" s="152"/>
      <c r="C65" s="152"/>
      <c r="D65" s="153"/>
      <c r="R65" s="154"/>
    </row>
    <row r="66" spans="2:18" ht="27" customHeight="1">
      <c r="B66" s="152"/>
      <c r="C66" s="152"/>
      <c r="D66" s="153"/>
    </row>
    <row r="67" spans="2:18" ht="27" customHeight="1">
      <c r="B67" s="152"/>
      <c r="C67" s="152"/>
      <c r="E67" s="149"/>
      <c r="F67" s="149"/>
      <c r="I67" s="149"/>
    </row>
    <row r="68" spans="2:18" ht="27" customHeight="1">
      <c r="B68" s="152"/>
      <c r="C68" s="152"/>
      <c r="E68" s="149"/>
      <c r="F68" s="149"/>
      <c r="I68" s="149"/>
    </row>
    <row r="69" spans="2:18" ht="27" customHeight="1">
      <c r="B69" s="152"/>
      <c r="C69" s="152"/>
      <c r="E69" s="149"/>
      <c r="F69" s="149"/>
      <c r="I69" s="149"/>
    </row>
    <row r="70" spans="2:18" ht="27" customHeight="1">
      <c r="B70" s="152"/>
      <c r="C70" s="152"/>
      <c r="E70" s="149"/>
      <c r="F70" s="149"/>
      <c r="I70" s="149"/>
    </row>
    <row r="71" spans="2:18" ht="27" customHeight="1">
      <c r="B71" s="152"/>
      <c r="C71" s="152"/>
      <c r="E71" s="149"/>
      <c r="F71" s="149"/>
      <c r="I71" s="149"/>
    </row>
    <row r="72" spans="2:18" ht="27" customHeight="1">
      <c r="B72" s="152"/>
      <c r="C72" s="152"/>
      <c r="E72" s="149"/>
      <c r="F72" s="149"/>
      <c r="I72" s="149"/>
    </row>
    <row r="73" spans="2:18" ht="27" customHeight="1">
      <c r="B73" s="152"/>
      <c r="C73" s="152"/>
      <c r="E73" s="149"/>
      <c r="F73" s="149"/>
      <c r="I73" s="149"/>
    </row>
    <row r="74" spans="2:18" ht="27" customHeight="1">
      <c r="B74" s="152"/>
      <c r="C74" s="152"/>
      <c r="E74" s="149"/>
      <c r="F74" s="149"/>
      <c r="I74" s="149"/>
    </row>
    <row r="75" spans="2:18" ht="27" customHeight="1">
      <c r="B75" s="152"/>
      <c r="C75" s="152"/>
      <c r="E75" s="149"/>
      <c r="F75" s="149"/>
      <c r="I75" s="149"/>
    </row>
    <row r="76" spans="2:18" ht="27" customHeight="1">
      <c r="B76" s="152"/>
      <c r="C76" s="152"/>
      <c r="E76" s="149"/>
      <c r="F76" s="149"/>
      <c r="I76" s="149"/>
    </row>
    <row r="77" spans="2:18" ht="27" customHeight="1">
      <c r="B77" s="152"/>
      <c r="C77" s="152"/>
      <c r="E77" s="149"/>
      <c r="F77" s="149"/>
      <c r="I77" s="149"/>
    </row>
    <row r="78" spans="2:18" ht="27" customHeight="1">
      <c r="B78" s="152"/>
      <c r="C78" s="152"/>
      <c r="E78" s="149"/>
      <c r="F78" s="149"/>
      <c r="I78" s="149"/>
    </row>
    <row r="79" spans="2:18" ht="27" customHeight="1">
      <c r="C79" s="152"/>
      <c r="E79" s="149"/>
      <c r="F79" s="149"/>
      <c r="I79" s="149"/>
    </row>
    <row r="80" spans="2:18" ht="27" customHeight="1">
      <c r="C80" s="152"/>
      <c r="E80" s="149"/>
      <c r="F80" s="149"/>
      <c r="I80" s="149"/>
    </row>
    <row r="81" s="149" customFormat="1" ht="27" customHeight="1"/>
    <row r="82" s="149" customFormat="1" ht="27" customHeight="1"/>
    <row r="83" s="149" customFormat="1" ht="27" customHeight="1"/>
    <row r="84" s="149" customFormat="1" ht="27" customHeight="1"/>
    <row r="85" s="149" customFormat="1" ht="27" customHeight="1"/>
    <row r="86" s="149" customFormat="1" ht="27" customHeight="1"/>
    <row r="87" s="149" customFormat="1" ht="27" customHeight="1"/>
    <row r="88" s="149" customFormat="1" ht="27" customHeight="1"/>
    <row r="89" s="149" customFormat="1" ht="27" customHeight="1"/>
    <row r="90" s="149" customFormat="1" ht="27" customHeight="1"/>
    <row r="91" s="149" customFormat="1" ht="27" customHeight="1"/>
    <row r="92" s="149" customFormat="1" ht="27" customHeight="1"/>
    <row r="93" s="149" customFormat="1" ht="27" customHeight="1"/>
    <row r="94" s="149" customFormat="1" ht="27" customHeight="1"/>
    <row r="95" s="149" customFormat="1" ht="27" customHeight="1"/>
    <row r="96" s="149" customFormat="1" ht="27" customHeight="1"/>
    <row r="97" s="149" customFormat="1" ht="27" customHeight="1"/>
    <row r="98" s="149" customFormat="1" ht="27" customHeight="1"/>
    <row r="99" s="149" customFormat="1" ht="27" customHeight="1"/>
    <row r="100" s="149" customFormat="1" ht="27" customHeight="1"/>
    <row r="101" s="149" customFormat="1" ht="27" customHeight="1"/>
    <row r="102" s="149" customFormat="1" ht="27" customHeight="1"/>
    <row r="103" s="149" customFormat="1" ht="27" customHeight="1"/>
    <row r="104" s="149" customFormat="1" ht="27" customHeight="1"/>
    <row r="105" s="149" customFormat="1" ht="27" customHeight="1"/>
    <row r="106" s="149" customFormat="1" ht="27" customHeight="1"/>
    <row r="107" s="149" customFormat="1" ht="27" customHeight="1"/>
    <row r="108" s="149" customFormat="1" ht="27" customHeight="1"/>
    <row r="109" s="149" customFormat="1" ht="27" customHeight="1"/>
    <row r="110" s="149" customFormat="1" ht="27" customHeight="1"/>
    <row r="111" s="149" customFormat="1" ht="27" customHeight="1"/>
    <row r="112" s="149" customFormat="1" ht="27" customHeight="1"/>
    <row r="113" s="149" customFormat="1" ht="27" customHeight="1"/>
    <row r="114" s="149" customFormat="1" ht="27" customHeight="1"/>
    <row r="115" s="149" customFormat="1" ht="27" customHeight="1"/>
    <row r="116" s="149" customFormat="1" ht="27" customHeight="1"/>
    <row r="117" s="149" customFormat="1" ht="27" customHeight="1"/>
    <row r="118" s="149" customFormat="1" ht="27" customHeight="1"/>
    <row r="119" s="149" customFormat="1" ht="27" customHeight="1"/>
    <row r="120" s="149" customFormat="1" ht="27" customHeight="1"/>
    <row r="121" s="149" customFormat="1" ht="27" customHeight="1"/>
    <row r="122" s="149" customFormat="1" ht="27" customHeight="1"/>
    <row r="123" s="149" customFormat="1" ht="27" customHeight="1"/>
    <row r="124" s="149" customFormat="1" ht="27" customHeight="1"/>
    <row r="125" s="149" customFormat="1" ht="27" customHeight="1"/>
  </sheetData>
  <mergeCells count="15">
    <mergeCell ref="A1:P1"/>
    <mergeCell ref="A2:A3"/>
    <mergeCell ref="B2:B3"/>
    <mergeCell ref="C2:C3"/>
    <mergeCell ref="D2:K2"/>
    <mergeCell ref="L2:O2"/>
    <mergeCell ref="P2:P3"/>
    <mergeCell ref="O62:P62"/>
    <mergeCell ref="O63:P63"/>
    <mergeCell ref="B4:B20"/>
    <mergeCell ref="B21:B26"/>
    <mergeCell ref="B27:B46"/>
    <mergeCell ref="B47:B58"/>
    <mergeCell ref="A59:C59"/>
    <mergeCell ref="O61:P61"/>
  </mergeCells>
  <pageMargins left="0.78740157480314965" right="0" top="0.39370078740157483" bottom="0.19685039370078741" header="0.51181102362204722" footer="0.51181102362204722"/>
  <pageSetup paperSize="9" scale="41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25"/>
  <sheetViews>
    <sheetView workbookViewId="0">
      <pane xSplit="3" ySplit="3" topLeftCell="F4" activePane="bottomRight" state="frozen"/>
      <selection pane="topRight" activeCell="D1" sqref="D1"/>
      <selection pane="bottomLeft" activeCell="A4" sqref="A4"/>
      <selection pane="bottomRight" activeCell="G3" sqref="G1:G1048576"/>
    </sheetView>
  </sheetViews>
  <sheetFormatPr defaultRowHeight="12.75"/>
  <cols>
    <col min="1" max="1" width="7.42578125" style="1" customWidth="1"/>
    <col min="2" max="2" width="9.28515625" style="1" customWidth="1"/>
    <col min="3" max="3" width="29.42578125" style="1" customWidth="1"/>
    <col min="4" max="4" width="21" style="2" hidden="1" customWidth="1"/>
    <col min="5" max="5" width="32" style="2" hidden="1" customWidth="1"/>
    <col min="6" max="6" width="21.42578125" style="1" customWidth="1"/>
    <col min="7" max="7" width="16.42578125" style="1" hidden="1" customWidth="1"/>
    <col min="8" max="8" width="19" style="1" customWidth="1"/>
    <col min="9" max="9" width="20.42578125" style="1" hidden="1" customWidth="1"/>
    <col min="10" max="10" width="18" style="1" customWidth="1"/>
    <col min="11" max="11" width="20.140625" style="1" customWidth="1"/>
    <col min="12" max="12" width="22.42578125" style="1" customWidth="1"/>
    <col min="13" max="13" width="12.7109375" style="1" hidden="1" customWidth="1"/>
    <col min="14" max="14" width="11.5703125" style="1" hidden="1" customWidth="1"/>
    <col min="15" max="15" width="12.42578125" style="1" hidden="1" customWidth="1"/>
    <col min="16" max="16" width="14.7109375" style="1" hidden="1" customWidth="1"/>
    <col min="17" max="16384" width="9.140625" style="1"/>
  </cols>
  <sheetData>
    <row r="1" spans="1:16" ht="43.5" customHeight="1" thickBot="1">
      <c r="A1" s="86" t="s">
        <v>107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</row>
    <row r="2" spans="1:16" ht="27.75" customHeight="1">
      <c r="A2" s="85" t="s">
        <v>91</v>
      </c>
      <c r="B2" s="84" t="s">
        <v>90</v>
      </c>
      <c r="C2" s="83" t="s">
        <v>89</v>
      </c>
      <c r="D2" s="148"/>
      <c r="E2" s="147"/>
      <c r="F2" s="146" t="s">
        <v>106</v>
      </c>
      <c r="G2" s="145"/>
      <c r="H2" s="145"/>
      <c r="I2" s="145"/>
      <c r="J2" s="145"/>
      <c r="K2" s="145"/>
      <c r="L2" s="144" t="s">
        <v>87</v>
      </c>
      <c r="M2" s="76" t="s">
        <v>105</v>
      </c>
      <c r="N2" s="76"/>
      <c r="O2" s="76"/>
      <c r="P2" s="76"/>
    </row>
    <row r="3" spans="1:16" ht="137.25" customHeight="1" thickBot="1">
      <c r="A3" s="75"/>
      <c r="B3" s="74"/>
      <c r="C3" s="73"/>
      <c r="D3" s="143" t="s">
        <v>84</v>
      </c>
      <c r="E3" s="142" t="s">
        <v>104</v>
      </c>
      <c r="F3" s="141" t="s">
        <v>103</v>
      </c>
      <c r="G3" s="71" t="s">
        <v>102</v>
      </c>
      <c r="H3" s="140" t="s">
        <v>101</v>
      </c>
      <c r="I3" s="140" t="s">
        <v>100</v>
      </c>
      <c r="J3" s="140" t="s">
        <v>99</v>
      </c>
      <c r="K3" s="140" t="s">
        <v>98</v>
      </c>
      <c r="L3" s="139"/>
      <c r="M3" s="66" t="s">
        <v>97</v>
      </c>
      <c r="N3" s="66" t="s">
        <v>96</v>
      </c>
      <c r="O3" s="66" t="s">
        <v>95</v>
      </c>
      <c r="P3" s="66" t="s">
        <v>94</v>
      </c>
    </row>
    <row r="4" spans="1:16" s="16" customFormat="1" ht="20.100000000000001" customHeight="1">
      <c r="A4" s="64">
        <v>1</v>
      </c>
      <c r="B4" s="63" t="s">
        <v>74</v>
      </c>
      <c r="C4" s="62" t="s">
        <v>73</v>
      </c>
      <c r="D4" s="138">
        <v>59</v>
      </c>
      <c r="E4" s="106">
        <f>IF(H4=0,0,D4)</f>
        <v>59</v>
      </c>
      <c r="F4" s="137">
        <v>332954</v>
      </c>
      <c r="G4" s="135">
        <v>213957</v>
      </c>
      <c r="H4" s="135">
        <v>18309</v>
      </c>
      <c r="I4" s="136">
        <f>H4/D4</f>
        <v>310.32203389830511</v>
      </c>
      <c r="J4" s="135">
        <f>SUM(G4:H4)</f>
        <v>232266</v>
      </c>
      <c r="K4" s="134">
        <f>(J4/F4)*100</f>
        <v>69.759185953615216</v>
      </c>
      <c r="L4" s="133" t="s">
        <v>3</v>
      </c>
      <c r="M4" s="100">
        <v>213957</v>
      </c>
      <c r="N4" s="100">
        <v>119352</v>
      </c>
      <c r="O4" s="99">
        <f>SUM(M4:N4)</f>
        <v>333309</v>
      </c>
      <c r="P4" s="19">
        <f>M4-G4</f>
        <v>0</v>
      </c>
    </row>
    <row r="5" spans="1:16" s="16" customFormat="1" ht="20.100000000000001" customHeight="1">
      <c r="A5" s="49">
        <v>2</v>
      </c>
      <c r="B5" s="50"/>
      <c r="C5" s="41" t="s">
        <v>72</v>
      </c>
      <c r="D5" s="129">
        <v>50</v>
      </c>
      <c r="E5" s="106">
        <f>IF(H5=0,0,D5)</f>
        <v>50</v>
      </c>
      <c r="F5" s="121">
        <v>290042</v>
      </c>
      <c r="G5" s="119">
        <v>226145</v>
      </c>
      <c r="H5" s="119">
        <v>584</v>
      </c>
      <c r="I5" s="120">
        <f>H5/D5</f>
        <v>11.68</v>
      </c>
      <c r="J5" s="119">
        <f>SUM(G5:H5)</f>
        <v>226729</v>
      </c>
      <c r="K5" s="125">
        <f>(J5/F5)*100</f>
        <v>78.171092462470952</v>
      </c>
      <c r="L5" s="31"/>
      <c r="M5" s="100">
        <v>226145</v>
      </c>
      <c r="N5" s="100">
        <v>62957</v>
      </c>
      <c r="O5" s="99">
        <f>SUM(M5:N5)</f>
        <v>289102</v>
      </c>
      <c r="P5" s="19">
        <f>M5-G5</f>
        <v>0</v>
      </c>
    </row>
    <row r="6" spans="1:16" s="16" customFormat="1" ht="20.100000000000001" customHeight="1">
      <c r="A6" s="49">
        <v>3</v>
      </c>
      <c r="B6" s="50"/>
      <c r="C6" s="46" t="s">
        <v>71</v>
      </c>
      <c r="D6" s="128">
        <v>38</v>
      </c>
      <c r="E6" s="114">
        <f>IF(H6=0,0,D6)</f>
        <v>38</v>
      </c>
      <c r="F6" s="113">
        <v>157184</v>
      </c>
      <c r="G6" s="111">
        <v>155698</v>
      </c>
      <c r="H6" s="111">
        <v>1486</v>
      </c>
      <c r="I6" s="112">
        <f>H6/D6</f>
        <v>39.10526315789474</v>
      </c>
      <c r="J6" s="111">
        <f>SUM(G6:H6)</f>
        <v>157184</v>
      </c>
      <c r="K6" s="110">
        <f>(J6/F6)*100</f>
        <v>100</v>
      </c>
      <c r="L6" s="118" t="s">
        <v>3</v>
      </c>
      <c r="M6" s="100">
        <v>155698</v>
      </c>
      <c r="N6" s="100">
        <v>1504</v>
      </c>
      <c r="O6" s="99">
        <f>SUM(M6:N6)</f>
        <v>157202</v>
      </c>
      <c r="P6" s="19">
        <f>M6-G6</f>
        <v>0</v>
      </c>
    </row>
    <row r="7" spans="1:16" s="16" customFormat="1" ht="20.100000000000001" customHeight="1">
      <c r="A7" s="49">
        <v>4</v>
      </c>
      <c r="B7" s="50"/>
      <c r="C7" s="46" t="s">
        <v>70</v>
      </c>
      <c r="D7" s="128">
        <v>3</v>
      </c>
      <c r="E7" s="114">
        <f>IF(H7=0,0,D7)</f>
        <v>3</v>
      </c>
      <c r="F7" s="113">
        <v>53902</v>
      </c>
      <c r="G7" s="111">
        <v>53063</v>
      </c>
      <c r="H7" s="111">
        <v>839</v>
      </c>
      <c r="I7" s="112">
        <f>H7/D7</f>
        <v>279.66666666666669</v>
      </c>
      <c r="J7" s="111">
        <f>SUM(G7:H7)</f>
        <v>53902</v>
      </c>
      <c r="K7" s="110">
        <f>(J7/F7)*100</f>
        <v>100</v>
      </c>
      <c r="L7" s="31"/>
      <c r="M7" s="100">
        <v>53063</v>
      </c>
      <c r="N7" s="100">
        <v>830</v>
      </c>
      <c r="O7" s="99">
        <f>SUM(M7:N7)</f>
        <v>53893</v>
      </c>
      <c r="P7" s="19">
        <f>M7-G7</f>
        <v>0</v>
      </c>
    </row>
    <row r="8" spans="1:16" s="16" customFormat="1" ht="20.100000000000001" customHeight="1">
      <c r="A8" s="49">
        <v>5</v>
      </c>
      <c r="B8" s="50"/>
      <c r="C8" s="46" t="s">
        <v>68</v>
      </c>
      <c r="D8" s="128">
        <v>22</v>
      </c>
      <c r="E8" s="114">
        <f>IF(H8=0,0,D8)</f>
        <v>0</v>
      </c>
      <c r="F8" s="45">
        <v>124367</v>
      </c>
      <c r="G8" s="111">
        <v>124367</v>
      </c>
      <c r="H8" s="111">
        <v>0</v>
      </c>
      <c r="I8" s="112">
        <f>H8/D8</f>
        <v>0</v>
      </c>
      <c r="J8" s="111">
        <f>SUM(G8:H8)</f>
        <v>124367</v>
      </c>
      <c r="K8" s="110">
        <f>(J8/F8)*100</f>
        <v>100</v>
      </c>
      <c r="L8" s="31"/>
      <c r="M8" s="100">
        <v>124367</v>
      </c>
      <c r="N8" s="100">
        <v>0</v>
      </c>
      <c r="O8" s="99">
        <f>SUM(M8:N8)</f>
        <v>124367</v>
      </c>
      <c r="P8" s="19">
        <f>M8-G8</f>
        <v>0</v>
      </c>
    </row>
    <row r="9" spans="1:16" s="16" customFormat="1" ht="20.100000000000001" customHeight="1">
      <c r="A9" s="49">
        <v>6</v>
      </c>
      <c r="B9" s="50"/>
      <c r="C9" s="46" t="s">
        <v>67</v>
      </c>
      <c r="D9" s="128">
        <v>13</v>
      </c>
      <c r="E9" s="114">
        <f>IF(H9=0,0,D9)</f>
        <v>0</v>
      </c>
      <c r="F9" s="113">
        <v>35904</v>
      </c>
      <c r="G9" s="111">
        <v>35904</v>
      </c>
      <c r="H9" s="111">
        <v>0</v>
      </c>
      <c r="I9" s="112">
        <f>H9/D9</f>
        <v>0</v>
      </c>
      <c r="J9" s="111">
        <f>SUM(G9:H9)</f>
        <v>35904</v>
      </c>
      <c r="K9" s="110">
        <f>(J9/F9)*100</f>
        <v>100</v>
      </c>
      <c r="L9" s="31"/>
      <c r="M9" s="100">
        <v>35904</v>
      </c>
      <c r="N9" s="100">
        <v>0</v>
      </c>
      <c r="O9" s="99">
        <f>SUM(M9:N9)</f>
        <v>35904</v>
      </c>
      <c r="P9" s="19">
        <f>M9-G9</f>
        <v>0</v>
      </c>
    </row>
    <row r="10" spans="1:16" s="16" customFormat="1" ht="20.100000000000001" customHeight="1">
      <c r="A10" s="49">
        <v>7</v>
      </c>
      <c r="B10" s="50"/>
      <c r="C10" s="46" t="s">
        <v>66</v>
      </c>
      <c r="D10" s="128">
        <v>3</v>
      </c>
      <c r="E10" s="114">
        <f>IF(H10=0,0,D10)</f>
        <v>0</v>
      </c>
      <c r="F10" s="113">
        <v>36659</v>
      </c>
      <c r="G10" s="111">
        <v>36659</v>
      </c>
      <c r="H10" s="111">
        <v>0</v>
      </c>
      <c r="I10" s="112">
        <f>H10/D10</f>
        <v>0</v>
      </c>
      <c r="J10" s="111">
        <f>SUM(G10:H10)</f>
        <v>36659</v>
      </c>
      <c r="K10" s="110">
        <f>(J10/F10)*100</f>
        <v>100</v>
      </c>
      <c r="L10" s="31"/>
      <c r="M10" s="100">
        <v>36659</v>
      </c>
      <c r="N10" s="100">
        <v>0</v>
      </c>
      <c r="O10" s="99">
        <f>SUM(M10:N10)</f>
        <v>36659</v>
      </c>
      <c r="P10" s="19">
        <f>M10-G10</f>
        <v>0</v>
      </c>
    </row>
    <row r="11" spans="1:16" s="16" customFormat="1" ht="20.100000000000001" customHeight="1">
      <c r="A11" s="49">
        <v>8</v>
      </c>
      <c r="B11" s="50"/>
      <c r="C11" s="46" t="s">
        <v>65</v>
      </c>
      <c r="D11" s="128">
        <v>30</v>
      </c>
      <c r="E11" s="114">
        <f>IF(H11=0,0,D11)</f>
        <v>30</v>
      </c>
      <c r="F11" s="113">
        <v>232372</v>
      </c>
      <c r="G11" s="111">
        <v>231919</v>
      </c>
      <c r="H11" s="111">
        <v>453</v>
      </c>
      <c r="I11" s="112">
        <f>H11/D11</f>
        <v>15.1</v>
      </c>
      <c r="J11" s="111">
        <f>SUM(G11:H11)</f>
        <v>232372</v>
      </c>
      <c r="K11" s="110">
        <f>(J11/F11)*100</f>
        <v>100</v>
      </c>
      <c r="L11" s="31"/>
      <c r="M11" s="100">
        <v>231919</v>
      </c>
      <c r="N11" s="100">
        <v>362</v>
      </c>
      <c r="O11" s="99">
        <f>SUM(M11:N11)</f>
        <v>232281</v>
      </c>
      <c r="P11" s="19">
        <f>M11-G11</f>
        <v>0</v>
      </c>
    </row>
    <row r="12" spans="1:16" s="16" customFormat="1" ht="20.100000000000001" customHeight="1">
      <c r="A12" s="49">
        <v>9</v>
      </c>
      <c r="B12" s="50"/>
      <c r="C12" s="41" t="s">
        <v>64</v>
      </c>
      <c r="D12" s="129">
        <v>12</v>
      </c>
      <c r="E12" s="106">
        <f>IF(H12=0,0,D12)</f>
        <v>12</v>
      </c>
      <c r="F12" s="121">
        <v>82080</v>
      </c>
      <c r="G12" s="119">
        <v>63385</v>
      </c>
      <c r="H12" s="119">
        <v>77</v>
      </c>
      <c r="I12" s="120">
        <f>H12/D12</f>
        <v>6.416666666666667</v>
      </c>
      <c r="J12" s="119">
        <f>SUM(G12:H12)</f>
        <v>63462</v>
      </c>
      <c r="K12" s="125">
        <f>(J12/F12)*100</f>
        <v>77.317251461988306</v>
      </c>
      <c r="L12" s="31"/>
      <c r="M12" s="100">
        <v>63385</v>
      </c>
      <c r="N12" s="100">
        <v>18602</v>
      </c>
      <c r="O12" s="99">
        <f>SUM(M12:N12)</f>
        <v>81987</v>
      </c>
      <c r="P12" s="19">
        <f>M12-G12</f>
        <v>0</v>
      </c>
    </row>
    <row r="13" spans="1:16" s="16" customFormat="1" ht="20.100000000000001" customHeight="1">
      <c r="A13" s="49">
        <v>10</v>
      </c>
      <c r="B13" s="50"/>
      <c r="C13" s="41" t="s">
        <v>63</v>
      </c>
      <c r="D13" s="129">
        <v>21</v>
      </c>
      <c r="E13" s="106">
        <f>IF(H13=0,0,D13)</f>
        <v>21</v>
      </c>
      <c r="F13" s="121">
        <v>131332</v>
      </c>
      <c r="G13" s="119">
        <v>130581</v>
      </c>
      <c r="H13" s="119">
        <v>5</v>
      </c>
      <c r="I13" s="120">
        <f>H13/D13</f>
        <v>0.23809523809523808</v>
      </c>
      <c r="J13" s="119">
        <f>SUM(G13:H13)</f>
        <v>130586</v>
      </c>
      <c r="K13" s="110">
        <f>(J13/F13)*100</f>
        <v>99.431973928669322</v>
      </c>
      <c r="L13" s="31"/>
      <c r="M13" s="100">
        <v>130581</v>
      </c>
      <c r="N13" s="100">
        <v>744</v>
      </c>
      <c r="O13" s="99">
        <f>SUM(M13:N13)</f>
        <v>131325</v>
      </c>
      <c r="P13" s="19">
        <f>M13-G13</f>
        <v>0</v>
      </c>
    </row>
    <row r="14" spans="1:16" s="16" customFormat="1" ht="20.100000000000001" customHeight="1">
      <c r="A14" s="49">
        <v>11</v>
      </c>
      <c r="B14" s="50"/>
      <c r="C14" s="41" t="s">
        <v>61</v>
      </c>
      <c r="D14" s="129">
        <v>5</v>
      </c>
      <c r="E14" s="106">
        <f>IF(H14=0,0,D14)</f>
        <v>5</v>
      </c>
      <c r="F14" s="121">
        <v>82331</v>
      </c>
      <c r="G14" s="119">
        <v>81376</v>
      </c>
      <c r="H14" s="119">
        <v>3</v>
      </c>
      <c r="I14" s="120">
        <f>H14/D14</f>
        <v>0.6</v>
      </c>
      <c r="J14" s="119">
        <f>SUM(G14:H14)</f>
        <v>81379</v>
      </c>
      <c r="K14" s="110">
        <f>(J14/F14)*100</f>
        <v>98.843691926491843</v>
      </c>
      <c r="L14" s="31"/>
      <c r="M14" s="100">
        <v>81376</v>
      </c>
      <c r="N14" s="100">
        <v>955</v>
      </c>
      <c r="O14" s="99">
        <f>SUM(M14:N14)</f>
        <v>82331</v>
      </c>
      <c r="P14" s="19">
        <f>M14-G14</f>
        <v>0</v>
      </c>
    </row>
    <row r="15" spans="1:16" s="16" customFormat="1" ht="20.100000000000001" customHeight="1">
      <c r="A15" s="49">
        <v>12</v>
      </c>
      <c r="B15" s="50"/>
      <c r="C15" s="46" t="s">
        <v>60</v>
      </c>
      <c r="D15" s="128">
        <v>14</v>
      </c>
      <c r="E15" s="114">
        <f>IF(H15=0,0,D15)</f>
        <v>0</v>
      </c>
      <c r="F15" s="113">
        <v>62099</v>
      </c>
      <c r="G15" s="111">
        <v>62099</v>
      </c>
      <c r="H15" s="111">
        <v>0</v>
      </c>
      <c r="I15" s="112">
        <f>H15/D15</f>
        <v>0</v>
      </c>
      <c r="J15" s="111">
        <f>SUM(G15:H15)</f>
        <v>62099</v>
      </c>
      <c r="K15" s="110">
        <f>(J15/F15)*100</f>
        <v>100</v>
      </c>
      <c r="L15" s="31"/>
      <c r="M15" s="100">
        <v>62099</v>
      </c>
      <c r="N15" s="100">
        <v>0</v>
      </c>
      <c r="O15" s="99">
        <f>SUM(M15:N15)</f>
        <v>62099</v>
      </c>
      <c r="P15" s="19">
        <f>M15-G15</f>
        <v>0</v>
      </c>
    </row>
    <row r="16" spans="1:16" s="16" customFormat="1" ht="20.100000000000001" customHeight="1">
      <c r="A16" s="49">
        <v>13</v>
      </c>
      <c r="B16" s="50"/>
      <c r="C16" s="41" t="s">
        <v>59</v>
      </c>
      <c r="D16" s="129">
        <v>24</v>
      </c>
      <c r="E16" s="106">
        <f>IF(H16=0,0,D16)</f>
        <v>24</v>
      </c>
      <c r="F16" s="121">
        <v>122270</v>
      </c>
      <c r="G16" s="119">
        <v>118409</v>
      </c>
      <c r="H16" s="119">
        <v>4</v>
      </c>
      <c r="I16" s="120">
        <f>H16/D16</f>
        <v>0.16666666666666666</v>
      </c>
      <c r="J16" s="119">
        <f>SUM(G16:H16)</f>
        <v>118413</v>
      </c>
      <c r="K16" s="110">
        <f>(J16/F16)*100</f>
        <v>96.84550584771408</v>
      </c>
      <c r="L16" s="31"/>
      <c r="M16" s="100">
        <v>118409</v>
      </c>
      <c r="N16" s="100">
        <v>3827</v>
      </c>
      <c r="O16" s="99">
        <f>SUM(M16:N16)</f>
        <v>122236</v>
      </c>
      <c r="P16" s="19">
        <f>M16-G16</f>
        <v>0</v>
      </c>
    </row>
    <row r="17" spans="1:16" s="16" customFormat="1" ht="20.100000000000001" customHeight="1">
      <c r="A17" s="49">
        <v>14</v>
      </c>
      <c r="B17" s="50"/>
      <c r="C17" s="46" t="s">
        <v>58</v>
      </c>
      <c r="D17" s="128">
        <v>19</v>
      </c>
      <c r="E17" s="114">
        <f>IF(H17=0,0,D17)</f>
        <v>0</v>
      </c>
      <c r="F17" s="113">
        <v>155669</v>
      </c>
      <c r="G17" s="111">
        <v>155669</v>
      </c>
      <c r="H17" s="111">
        <v>0</v>
      </c>
      <c r="I17" s="112">
        <f>H17/D17</f>
        <v>0</v>
      </c>
      <c r="J17" s="111">
        <f>SUM(G17:H17)</f>
        <v>155669</v>
      </c>
      <c r="K17" s="110">
        <f>(J17/F17)*100</f>
        <v>100</v>
      </c>
      <c r="L17" s="31"/>
      <c r="M17" s="100">
        <v>155669</v>
      </c>
      <c r="N17" s="100">
        <v>0</v>
      </c>
      <c r="O17" s="99">
        <f>SUM(M17:N17)</f>
        <v>155669</v>
      </c>
      <c r="P17" s="19">
        <f>M17-G17</f>
        <v>0</v>
      </c>
    </row>
    <row r="18" spans="1:16" s="16" customFormat="1" ht="20.100000000000001" customHeight="1">
      <c r="A18" s="49">
        <v>15</v>
      </c>
      <c r="B18" s="50"/>
      <c r="C18" s="41" t="s">
        <v>57</v>
      </c>
      <c r="D18" s="129">
        <v>5</v>
      </c>
      <c r="E18" s="106">
        <f>IF(H18=0,0,D18)</f>
        <v>5</v>
      </c>
      <c r="F18" s="121">
        <v>81019</v>
      </c>
      <c r="G18" s="119">
        <v>77070</v>
      </c>
      <c r="H18" s="119">
        <v>2892</v>
      </c>
      <c r="I18" s="120">
        <f>H18/D18</f>
        <v>578.4</v>
      </c>
      <c r="J18" s="119">
        <f>SUM(G18:H18)</f>
        <v>79962</v>
      </c>
      <c r="K18" s="110">
        <f>(J18/F18)*100</f>
        <v>98.695367753243062</v>
      </c>
      <c r="L18" s="118" t="s">
        <v>3</v>
      </c>
      <c r="M18" s="100">
        <v>77070</v>
      </c>
      <c r="N18" s="100">
        <v>3983</v>
      </c>
      <c r="O18" s="99">
        <f>SUM(M18:N18)</f>
        <v>81053</v>
      </c>
      <c r="P18" s="19">
        <f>M18-G18</f>
        <v>0</v>
      </c>
    </row>
    <row r="19" spans="1:16" s="16" customFormat="1" ht="20.100000000000001" customHeight="1">
      <c r="A19" s="49">
        <v>16</v>
      </c>
      <c r="B19" s="50"/>
      <c r="C19" s="46" t="s">
        <v>56</v>
      </c>
      <c r="D19" s="128">
        <v>17</v>
      </c>
      <c r="E19" s="114">
        <f>IF(H19=0,0,D19)</f>
        <v>0</v>
      </c>
      <c r="F19" s="113">
        <v>83377</v>
      </c>
      <c r="G19" s="111">
        <v>83377</v>
      </c>
      <c r="H19" s="111">
        <v>0</v>
      </c>
      <c r="I19" s="112">
        <f>H19/D19</f>
        <v>0</v>
      </c>
      <c r="J19" s="111">
        <f>SUM(G19:H19)</f>
        <v>83377</v>
      </c>
      <c r="K19" s="110">
        <f>(J19/F19)*100</f>
        <v>100</v>
      </c>
      <c r="L19" s="31"/>
      <c r="M19" s="100">
        <v>83377</v>
      </c>
      <c r="N19" s="100">
        <v>0</v>
      </c>
      <c r="O19" s="99">
        <f>SUM(M19:N19)</f>
        <v>83377</v>
      </c>
      <c r="P19" s="19">
        <f>M19-G19</f>
        <v>0</v>
      </c>
    </row>
    <row r="20" spans="1:16" s="16" customFormat="1" ht="20.100000000000001" customHeight="1">
      <c r="A20" s="49">
        <v>17</v>
      </c>
      <c r="B20" s="48"/>
      <c r="C20" s="41" t="s">
        <v>55</v>
      </c>
      <c r="D20" s="129">
        <v>16</v>
      </c>
      <c r="E20" s="106">
        <f>IF(H20=0,0,D20)</f>
        <v>0</v>
      </c>
      <c r="F20" s="121">
        <v>117486</v>
      </c>
      <c r="G20" s="119">
        <v>110357</v>
      </c>
      <c r="H20" s="119">
        <v>0</v>
      </c>
      <c r="I20" s="120">
        <f>H20/D20</f>
        <v>0</v>
      </c>
      <c r="J20" s="119">
        <f>SUM(G20:H20)</f>
        <v>110357</v>
      </c>
      <c r="K20" s="110">
        <f>(J20/F20)*100</f>
        <v>93.932042966821584</v>
      </c>
      <c r="L20" s="31"/>
      <c r="M20" s="100">
        <v>110357</v>
      </c>
      <c r="N20" s="100">
        <v>6618</v>
      </c>
      <c r="O20" s="99">
        <f>SUM(M20:N20)</f>
        <v>116975</v>
      </c>
      <c r="P20" s="19">
        <f>M20-G20</f>
        <v>0</v>
      </c>
    </row>
    <row r="21" spans="1:16" s="16" customFormat="1" ht="20.100000000000001" customHeight="1">
      <c r="A21" s="109">
        <v>18</v>
      </c>
      <c r="B21" s="132" t="s">
        <v>93</v>
      </c>
      <c r="C21" s="46" t="s">
        <v>53</v>
      </c>
      <c r="D21" s="128">
        <v>27</v>
      </c>
      <c r="E21" s="114">
        <f>IF(H21=0,0,D21)</f>
        <v>0</v>
      </c>
      <c r="F21" s="113">
        <v>85346</v>
      </c>
      <c r="G21" s="111">
        <v>85346</v>
      </c>
      <c r="H21" s="111">
        <v>0</v>
      </c>
      <c r="I21" s="112">
        <f>H21/D21</f>
        <v>0</v>
      </c>
      <c r="J21" s="111">
        <f>SUM(G21:H21)</f>
        <v>85346</v>
      </c>
      <c r="K21" s="110">
        <f>(J21/F21)*100</f>
        <v>100</v>
      </c>
      <c r="L21" s="31"/>
      <c r="M21" s="100">
        <v>85346</v>
      </c>
      <c r="N21" s="100">
        <v>0</v>
      </c>
      <c r="O21" s="99">
        <f>SUM(M21:N21)</f>
        <v>85346</v>
      </c>
      <c r="P21" s="19">
        <f>M21-G21</f>
        <v>0</v>
      </c>
    </row>
    <row r="22" spans="1:16" s="16" customFormat="1" ht="20.100000000000001" customHeight="1">
      <c r="A22" s="109">
        <v>19</v>
      </c>
      <c r="B22" s="131"/>
      <c r="C22" s="46" t="s">
        <v>52</v>
      </c>
      <c r="D22" s="128">
        <v>8</v>
      </c>
      <c r="E22" s="114">
        <f>IF(H22=0,0,D22)</f>
        <v>0</v>
      </c>
      <c r="F22" s="113">
        <v>30767</v>
      </c>
      <c r="G22" s="111">
        <v>30767</v>
      </c>
      <c r="H22" s="111">
        <v>0</v>
      </c>
      <c r="I22" s="112">
        <f>H22/D22</f>
        <v>0</v>
      </c>
      <c r="J22" s="111">
        <f>SUM(G22:H22)</f>
        <v>30767</v>
      </c>
      <c r="K22" s="110">
        <f>(J22/F22)*100</f>
        <v>100</v>
      </c>
      <c r="L22" s="31"/>
      <c r="M22" s="100">
        <v>30767</v>
      </c>
      <c r="N22" s="100">
        <v>0</v>
      </c>
      <c r="O22" s="99">
        <f>SUM(M22:N22)</f>
        <v>30767</v>
      </c>
      <c r="P22" s="19">
        <f>M22-G22</f>
        <v>0</v>
      </c>
    </row>
    <row r="23" spans="1:16" s="16" customFormat="1" ht="20.100000000000001" customHeight="1">
      <c r="A23" s="109">
        <v>20</v>
      </c>
      <c r="B23" s="131"/>
      <c r="C23" s="46" t="s">
        <v>51</v>
      </c>
      <c r="D23" s="128">
        <v>8</v>
      </c>
      <c r="E23" s="114">
        <f>IF(H23=0,0,D23)</f>
        <v>0</v>
      </c>
      <c r="F23" s="113">
        <v>27901</v>
      </c>
      <c r="G23" s="111">
        <v>27901</v>
      </c>
      <c r="H23" s="111">
        <v>0</v>
      </c>
      <c r="I23" s="112">
        <f>H23/D23</f>
        <v>0</v>
      </c>
      <c r="J23" s="111">
        <f>SUM(G23:H23)</f>
        <v>27901</v>
      </c>
      <c r="K23" s="110">
        <f>(J23/F23)*100</f>
        <v>100</v>
      </c>
      <c r="L23" s="31"/>
      <c r="M23" s="100">
        <v>27901</v>
      </c>
      <c r="N23" s="100">
        <v>0</v>
      </c>
      <c r="O23" s="99">
        <f>SUM(M23:N23)</f>
        <v>27901</v>
      </c>
      <c r="P23" s="19">
        <f>M23-G23</f>
        <v>0</v>
      </c>
    </row>
    <row r="24" spans="1:16" s="16" customFormat="1" ht="20.100000000000001" customHeight="1">
      <c r="A24" s="109">
        <v>21</v>
      </c>
      <c r="B24" s="131"/>
      <c r="C24" s="41" t="s">
        <v>50</v>
      </c>
      <c r="D24" s="129">
        <v>13</v>
      </c>
      <c r="E24" s="106">
        <f>IF(H24=0,0,D24)</f>
        <v>13</v>
      </c>
      <c r="F24" s="121">
        <v>57687</v>
      </c>
      <c r="G24" s="119">
        <v>54013</v>
      </c>
      <c r="H24" s="119">
        <v>1415</v>
      </c>
      <c r="I24" s="120">
        <f>H24/D24</f>
        <v>108.84615384615384</v>
      </c>
      <c r="J24" s="119">
        <f>SUM(G24:H24)</f>
        <v>55428</v>
      </c>
      <c r="K24" s="110">
        <f>(J24/F24)*100</f>
        <v>96.084039731655309</v>
      </c>
      <c r="L24" s="118" t="s">
        <v>3</v>
      </c>
      <c r="M24" s="100">
        <v>54013</v>
      </c>
      <c r="N24" s="100">
        <v>4144</v>
      </c>
      <c r="O24" s="99">
        <f>SUM(M24:N24)</f>
        <v>58157</v>
      </c>
      <c r="P24" s="19">
        <f>M24-G24</f>
        <v>0</v>
      </c>
    </row>
    <row r="25" spans="1:16" s="16" customFormat="1" ht="20.100000000000001" customHeight="1">
      <c r="A25" s="109">
        <v>22</v>
      </c>
      <c r="B25" s="131"/>
      <c r="C25" s="41" t="s">
        <v>49</v>
      </c>
      <c r="D25" s="129">
        <v>12</v>
      </c>
      <c r="E25" s="106">
        <f>IF(H25=0,0,D25)</f>
        <v>12</v>
      </c>
      <c r="F25" s="121">
        <v>43987</v>
      </c>
      <c r="G25" s="119">
        <v>42091</v>
      </c>
      <c r="H25" s="119">
        <v>796</v>
      </c>
      <c r="I25" s="120">
        <f>H25/D25</f>
        <v>66.333333333333329</v>
      </c>
      <c r="J25" s="119">
        <f>SUM(G25:H25)</f>
        <v>42887</v>
      </c>
      <c r="K25" s="110">
        <f>(J25/F25)*100</f>
        <v>97.499261145338394</v>
      </c>
      <c r="L25" s="31"/>
      <c r="M25" s="100">
        <v>42091</v>
      </c>
      <c r="N25" s="100">
        <v>1886</v>
      </c>
      <c r="O25" s="99">
        <f>SUM(M25:N25)</f>
        <v>43977</v>
      </c>
      <c r="P25" s="19">
        <f>M25-G25</f>
        <v>0</v>
      </c>
    </row>
    <row r="26" spans="1:16" s="16" customFormat="1" ht="20.100000000000001" customHeight="1">
      <c r="A26" s="109">
        <v>23</v>
      </c>
      <c r="B26" s="131"/>
      <c r="C26" s="46" t="s">
        <v>48</v>
      </c>
      <c r="D26" s="128">
        <v>4</v>
      </c>
      <c r="E26" s="114">
        <f>IF(H26=0,0,D26)</f>
        <v>0</v>
      </c>
      <c r="F26" s="113">
        <v>9469</v>
      </c>
      <c r="G26" s="111">
        <v>9469</v>
      </c>
      <c r="H26" s="111">
        <v>0</v>
      </c>
      <c r="I26" s="112">
        <f>H26/D26</f>
        <v>0</v>
      </c>
      <c r="J26" s="111">
        <f>SUM(G26:H26)</f>
        <v>9469</v>
      </c>
      <c r="K26" s="110">
        <f>(J26/F26)*100</f>
        <v>100</v>
      </c>
      <c r="L26" s="118" t="s">
        <v>3</v>
      </c>
      <c r="M26" s="100">
        <v>9469</v>
      </c>
      <c r="N26" s="100">
        <v>0</v>
      </c>
      <c r="O26" s="99">
        <f>SUM(M26:N26)</f>
        <v>9469</v>
      </c>
      <c r="P26" s="19">
        <f>M26-G26</f>
        <v>0</v>
      </c>
    </row>
    <row r="27" spans="1:16" s="16" customFormat="1" ht="20.100000000000001" customHeight="1">
      <c r="A27" s="49">
        <v>24</v>
      </c>
      <c r="B27" s="52" t="s">
        <v>47</v>
      </c>
      <c r="C27" s="46" t="s">
        <v>46</v>
      </c>
      <c r="D27" s="128">
        <v>26</v>
      </c>
      <c r="E27" s="114">
        <f>IF(H27=0,0,D27)</f>
        <v>26</v>
      </c>
      <c r="F27" s="113">
        <v>166828</v>
      </c>
      <c r="G27" s="111">
        <v>166303</v>
      </c>
      <c r="H27" s="111">
        <v>525</v>
      </c>
      <c r="I27" s="112">
        <f>H27/D27</f>
        <v>20.192307692307693</v>
      </c>
      <c r="J27" s="111">
        <f>SUM(G27:H27)</f>
        <v>166828</v>
      </c>
      <c r="K27" s="110">
        <f>(J27/F27)*100</f>
        <v>100</v>
      </c>
      <c r="L27" s="31"/>
      <c r="M27" s="100">
        <v>166303</v>
      </c>
      <c r="N27" s="100">
        <v>439</v>
      </c>
      <c r="O27" s="99">
        <f>SUM(M27:N27)</f>
        <v>166742</v>
      </c>
      <c r="P27" s="19">
        <f>M27-G27</f>
        <v>0</v>
      </c>
    </row>
    <row r="28" spans="1:16" s="16" customFormat="1" ht="20.100000000000001" customHeight="1">
      <c r="A28" s="49">
        <v>25</v>
      </c>
      <c r="B28" s="50"/>
      <c r="C28" s="46" t="s">
        <v>45</v>
      </c>
      <c r="D28" s="128">
        <v>30</v>
      </c>
      <c r="E28" s="114">
        <f>IF(H28=0,0,D28)</f>
        <v>0</v>
      </c>
      <c r="F28" s="113">
        <v>187069</v>
      </c>
      <c r="G28" s="111">
        <v>187069</v>
      </c>
      <c r="H28" s="111">
        <v>0</v>
      </c>
      <c r="I28" s="112">
        <f>H28/D28</f>
        <v>0</v>
      </c>
      <c r="J28" s="111">
        <f>SUM(G28:H28)</f>
        <v>187069</v>
      </c>
      <c r="K28" s="110">
        <f>(J28/F28)*100</f>
        <v>100</v>
      </c>
      <c r="L28" s="31"/>
      <c r="M28" s="100">
        <v>187069</v>
      </c>
      <c r="N28" s="100">
        <v>0</v>
      </c>
      <c r="O28" s="99">
        <f>SUM(M28:N28)</f>
        <v>187069</v>
      </c>
      <c r="P28" s="19">
        <f>M28-G28</f>
        <v>0</v>
      </c>
    </row>
    <row r="29" spans="1:16" s="16" customFormat="1" ht="20.100000000000001" customHeight="1">
      <c r="A29" s="49">
        <v>26</v>
      </c>
      <c r="B29" s="50"/>
      <c r="C29" s="41" t="s">
        <v>44</v>
      </c>
      <c r="D29" s="129">
        <v>19</v>
      </c>
      <c r="E29" s="106">
        <f>IF(H29=0,0,D29)</f>
        <v>19</v>
      </c>
      <c r="F29" s="121">
        <v>98456</v>
      </c>
      <c r="G29" s="119">
        <v>73550</v>
      </c>
      <c r="H29" s="119">
        <v>4073</v>
      </c>
      <c r="I29" s="120">
        <f>H29/D29</f>
        <v>214.36842105263159</v>
      </c>
      <c r="J29" s="119">
        <f>SUM(G29:H29)</f>
        <v>77623</v>
      </c>
      <c r="K29" s="125">
        <f>(J29/F29)*100</f>
        <v>78.840294141545471</v>
      </c>
      <c r="L29" s="118" t="s">
        <v>3</v>
      </c>
      <c r="M29" s="100">
        <v>73550</v>
      </c>
      <c r="N29" s="100">
        <v>29556</v>
      </c>
      <c r="O29" s="99">
        <f>SUM(M29:N29)</f>
        <v>103106</v>
      </c>
      <c r="P29" s="19">
        <f>M29-G29</f>
        <v>0</v>
      </c>
    </row>
    <row r="30" spans="1:16" s="16" customFormat="1" ht="20.100000000000001" customHeight="1">
      <c r="A30" s="49">
        <v>27</v>
      </c>
      <c r="B30" s="50"/>
      <c r="C30" s="46" t="s">
        <v>43</v>
      </c>
      <c r="D30" s="128">
        <v>5</v>
      </c>
      <c r="E30" s="114">
        <f>IF(H30=0,0,D30)</f>
        <v>0</v>
      </c>
      <c r="F30" s="113">
        <v>65906</v>
      </c>
      <c r="G30" s="111">
        <v>65906</v>
      </c>
      <c r="H30" s="111">
        <v>0</v>
      </c>
      <c r="I30" s="112">
        <f>H30/D30</f>
        <v>0</v>
      </c>
      <c r="J30" s="111">
        <f>SUM(G30:H30)</f>
        <v>65906</v>
      </c>
      <c r="K30" s="110">
        <f>(J30/F30)*100</f>
        <v>100</v>
      </c>
      <c r="L30" s="31"/>
      <c r="M30" s="100">
        <v>65906</v>
      </c>
      <c r="N30" s="100">
        <v>0</v>
      </c>
      <c r="O30" s="99">
        <f>SUM(M30:N30)</f>
        <v>65906</v>
      </c>
      <c r="P30" s="19">
        <f>M30-G30</f>
        <v>0</v>
      </c>
    </row>
    <row r="31" spans="1:16" s="16" customFormat="1" ht="20.100000000000001" customHeight="1">
      <c r="A31" s="49">
        <v>28</v>
      </c>
      <c r="B31" s="50"/>
      <c r="C31" s="46" t="s">
        <v>42</v>
      </c>
      <c r="D31" s="128">
        <v>22</v>
      </c>
      <c r="E31" s="114">
        <f>IF(H31=0,0,D31)</f>
        <v>0</v>
      </c>
      <c r="F31" s="113">
        <v>146082</v>
      </c>
      <c r="G31" s="111">
        <v>146082</v>
      </c>
      <c r="H31" s="111">
        <v>0</v>
      </c>
      <c r="I31" s="112">
        <f>H31/D31</f>
        <v>0</v>
      </c>
      <c r="J31" s="111">
        <f>SUM(G31:H31)</f>
        <v>146082</v>
      </c>
      <c r="K31" s="110">
        <f>(J31/F31)*100</f>
        <v>100</v>
      </c>
      <c r="L31" s="31"/>
      <c r="M31" s="100">
        <v>146082</v>
      </c>
      <c r="N31" s="100">
        <v>0</v>
      </c>
      <c r="O31" s="99">
        <f>SUM(M31:N31)</f>
        <v>146082</v>
      </c>
      <c r="P31" s="19">
        <f>M31-G31</f>
        <v>0</v>
      </c>
    </row>
    <row r="32" spans="1:16" s="16" customFormat="1" ht="20.100000000000001" customHeight="1">
      <c r="A32" s="49">
        <v>29</v>
      </c>
      <c r="B32" s="50"/>
      <c r="C32" s="46" t="s">
        <v>40</v>
      </c>
      <c r="D32" s="128">
        <v>10</v>
      </c>
      <c r="E32" s="114">
        <f>IF(H32=0,0,D32)</f>
        <v>0</v>
      </c>
      <c r="F32" s="113">
        <v>161737</v>
      </c>
      <c r="G32" s="111">
        <v>161737</v>
      </c>
      <c r="H32" s="111">
        <v>0</v>
      </c>
      <c r="I32" s="112">
        <f>H32/D32</f>
        <v>0</v>
      </c>
      <c r="J32" s="111">
        <f>SUM(G32:H32)</f>
        <v>161737</v>
      </c>
      <c r="K32" s="110">
        <f>(J32/F32)*100</f>
        <v>100</v>
      </c>
      <c r="L32" s="31"/>
      <c r="M32" s="100">
        <v>161737</v>
      </c>
      <c r="N32" s="100">
        <v>0</v>
      </c>
      <c r="O32" s="99">
        <f>SUM(M32:N32)</f>
        <v>161737</v>
      </c>
      <c r="P32" s="19">
        <f>M32-G32</f>
        <v>0</v>
      </c>
    </row>
    <row r="33" spans="1:16" s="16" customFormat="1" ht="20.100000000000001" customHeight="1">
      <c r="A33" s="49">
        <v>30</v>
      </c>
      <c r="B33" s="50"/>
      <c r="C33" s="46" t="s">
        <v>39</v>
      </c>
      <c r="D33" s="128">
        <v>17</v>
      </c>
      <c r="E33" s="114">
        <f>IF(H33=0,0,D33)</f>
        <v>0</v>
      </c>
      <c r="F33" s="113">
        <v>92617</v>
      </c>
      <c r="G33" s="111">
        <v>92617</v>
      </c>
      <c r="H33" s="111">
        <v>0</v>
      </c>
      <c r="I33" s="112">
        <f>H33/D33</f>
        <v>0</v>
      </c>
      <c r="J33" s="111">
        <f>SUM(G33:H33)</f>
        <v>92617</v>
      </c>
      <c r="K33" s="110">
        <f>(J33/F33)*100</f>
        <v>100</v>
      </c>
      <c r="L33" s="31"/>
      <c r="M33" s="100">
        <v>92617</v>
      </c>
      <c r="N33" s="100">
        <v>0</v>
      </c>
      <c r="O33" s="99">
        <f>SUM(M33:N33)</f>
        <v>92617</v>
      </c>
      <c r="P33" s="19">
        <f>M33-G33</f>
        <v>0</v>
      </c>
    </row>
    <row r="34" spans="1:16" s="16" customFormat="1" ht="20.100000000000001" customHeight="1">
      <c r="A34" s="49">
        <v>31</v>
      </c>
      <c r="B34" s="50"/>
      <c r="C34" s="46" t="s">
        <v>37</v>
      </c>
      <c r="D34" s="128">
        <v>8</v>
      </c>
      <c r="E34" s="114">
        <f>IF(H34=0,0,D34)</f>
        <v>0</v>
      </c>
      <c r="F34" s="113">
        <v>183399</v>
      </c>
      <c r="G34" s="111">
        <v>183399</v>
      </c>
      <c r="H34" s="111">
        <v>0</v>
      </c>
      <c r="I34" s="112">
        <f>H34/D34</f>
        <v>0</v>
      </c>
      <c r="J34" s="111">
        <f>SUM(G34:H34)</f>
        <v>183399</v>
      </c>
      <c r="K34" s="110">
        <f>(J34/F34)*100</f>
        <v>100</v>
      </c>
      <c r="L34" s="31"/>
      <c r="M34" s="100">
        <v>183399</v>
      </c>
      <c r="N34" s="100">
        <v>0</v>
      </c>
      <c r="O34" s="99">
        <f>SUM(M34:N34)</f>
        <v>183399</v>
      </c>
      <c r="P34" s="19">
        <f>M34-G34</f>
        <v>0</v>
      </c>
    </row>
    <row r="35" spans="1:16" s="16" customFormat="1" ht="20.100000000000001" customHeight="1">
      <c r="A35" s="49">
        <v>32</v>
      </c>
      <c r="B35" s="50"/>
      <c r="C35" s="41" t="s">
        <v>36</v>
      </c>
      <c r="D35" s="129">
        <v>26</v>
      </c>
      <c r="E35" s="106">
        <f>IF(H35=0,0,D35)</f>
        <v>26</v>
      </c>
      <c r="F35" s="121">
        <v>184478</v>
      </c>
      <c r="G35" s="119">
        <v>165032</v>
      </c>
      <c r="H35" s="119">
        <v>18239</v>
      </c>
      <c r="I35" s="120">
        <f>H35/D35</f>
        <v>701.5</v>
      </c>
      <c r="J35" s="119">
        <f>SUM(G35:H35)</f>
        <v>183271</v>
      </c>
      <c r="K35" s="110">
        <f>(J35/F35)*100</f>
        <v>99.345721441039032</v>
      </c>
      <c r="L35" s="118" t="s">
        <v>3</v>
      </c>
      <c r="M35" s="100">
        <v>165032</v>
      </c>
      <c r="N35" s="100">
        <v>19077</v>
      </c>
      <c r="O35" s="99">
        <f>SUM(M35:N35)</f>
        <v>184109</v>
      </c>
      <c r="P35" s="19">
        <f>M35-G35</f>
        <v>0</v>
      </c>
    </row>
    <row r="36" spans="1:16" s="16" customFormat="1" ht="20.100000000000001" customHeight="1">
      <c r="A36" s="49">
        <v>33</v>
      </c>
      <c r="B36" s="50"/>
      <c r="C36" s="46" t="s">
        <v>35</v>
      </c>
      <c r="D36" s="128">
        <v>11</v>
      </c>
      <c r="E36" s="114">
        <f>IF(H36=0,0,D36)</f>
        <v>0</v>
      </c>
      <c r="F36" s="113">
        <v>64011</v>
      </c>
      <c r="G36" s="111">
        <v>64011</v>
      </c>
      <c r="H36" s="111">
        <v>0</v>
      </c>
      <c r="I36" s="112">
        <f>H36/D36</f>
        <v>0</v>
      </c>
      <c r="J36" s="111">
        <f>SUM(G36:H36)</f>
        <v>64011</v>
      </c>
      <c r="K36" s="110">
        <f>(J36/F36)*100</f>
        <v>100</v>
      </c>
      <c r="L36" s="31"/>
      <c r="M36" s="100">
        <v>64011</v>
      </c>
      <c r="N36" s="100">
        <v>0</v>
      </c>
      <c r="O36" s="99">
        <f>SUM(M36:N36)</f>
        <v>64011</v>
      </c>
      <c r="P36" s="19">
        <f>M36-G36</f>
        <v>0</v>
      </c>
    </row>
    <row r="37" spans="1:16" s="16" customFormat="1" ht="20.100000000000001" customHeight="1">
      <c r="A37" s="49">
        <v>34</v>
      </c>
      <c r="B37" s="50"/>
      <c r="C37" s="41" t="s">
        <v>34</v>
      </c>
      <c r="D37" s="129">
        <v>8</v>
      </c>
      <c r="E37" s="106">
        <f>IF(H37=0,0,D37)</f>
        <v>8</v>
      </c>
      <c r="F37" s="121">
        <v>37691</v>
      </c>
      <c r="G37" s="119">
        <v>36596</v>
      </c>
      <c r="H37" s="119">
        <v>41</v>
      </c>
      <c r="I37" s="120">
        <f>H37/D37</f>
        <v>5.125</v>
      </c>
      <c r="J37" s="119">
        <f>SUM(G37:H37)</f>
        <v>36637</v>
      </c>
      <c r="K37" s="110">
        <f>(J37/F37)*100</f>
        <v>97.20357645061155</v>
      </c>
      <c r="L37" s="118" t="s">
        <v>3</v>
      </c>
      <c r="M37" s="100">
        <v>36596</v>
      </c>
      <c r="N37" s="100">
        <v>1062</v>
      </c>
      <c r="O37" s="99">
        <f>SUM(M37:N37)</f>
        <v>37658</v>
      </c>
      <c r="P37" s="19">
        <f>M37-G37</f>
        <v>0</v>
      </c>
    </row>
    <row r="38" spans="1:16" s="16" customFormat="1" ht="20.100000000000001" customHeight="1">
      <c r="A38" s="49">
        <v>35</v>
      </c>
      <c r="B38" s="50"/>
      <c r="C38" s="46" t="s">
        <v>33</v>
      </c>
      <c r="D38" s="128">
        <v>15</v>
      </c>
      <c r="E38" s="114">
        <f>IF(H38=0,0,D38)</f>
        <v>0</v>
      </c>
      <c r="F38" s="113">
        <v>119904</v>
      </c>
      <c r="G38" s="111">
        <v>119904</v>
      </c>
      <c r="H38" s="111">
        <v>0</v>
      </c>
      <c r="I38" s="112">
        <f>H38/D38</f>
        <v>0</v>
      </c>
      <c r="J38" s="111">
        <f>SUM(G38:H38)</f>
        <v>119904</v>
      </c>
      <c r="K38" s="110">
        <f>(J38/F38)*100</f>
        <v>100</v>
      </c>
      <c r="L38" s="31"/>
      <c r="M38" s="100">
        <v>119904</v>
      </c>
      <c r="N38" s="100">
        <v>0</v>
      </c>
      <c r="O38" s="99">
        <f>SUM(M38:N38)</f>
        <v>119904</v>
      </c>
      <c r="P38" s="19">
        <f>M38-G38</f>
        <v>0</v>
      </c>
    </row>
    <row r="39" spans="1:16" s="16" customFormat="1" ht="20.100000000000001" customHeight="1">
      <c r="A39" s="49">
        <v>36</v>
      </c>
      <c r="B39" s="50"/>
      <c r="C39" s="46" t="s">
        <v>32</v>
      </c>
      <c r="D39" s="128">
        <v>7</v>
      </c>
      <c r="E39" s="114">
        <f>IF(H39=0,0,D39)</f>
        <v>0</v>
      </c>
      <c r="F39" s="113">
        <v>57521</v>
      </c>
      <c r="G39" s="111">
        <v>57521</v>
      </c>
      <c r="H39" s="111">
        <v>0</v>
      </c>
      <c r="I39" s="112">
        <f>H39/D39</f>
        <v>0</v>
      </c>
      <c r="J39" s="111">
        <f>SUM(G39:H39)</f>
        <v>57521</v>
      </c>
      <c r="K39" s="110">
        <f>(J39/F39)*100</f>
        <v>100</v>
      </c>
      <c r="L39" s="31"/>
      <c r="M39" s="100">
        <v>57521</v>
      </c>
      <c r="N39" s="100">
        <v>0</v>
      </c>
      <c r="O39" s="99">
        <f>SUM(M39:N39)</f>
        <v>57521</v>
      </c>
      <c r="P39" s="19">
        <f>M39-G39</f>
        <v>0</v>
      </c>
    </row>
    <row r="40" spans="1:16" s="16" customFormat="1" ht="20.100000000000001" customHeight="1">
      <c r="A40" s="49">
        <v>37</v>
      </c>
      <c r="B40" s="50"/>
      <c r="C40" s="41" t="s">
        <v>31</v>
      </c>
      <c r="D40" s="129">
        <v>6</v>
      </c>
      <c r="E40" s="106">
        <f>IF(H40=0,0,D40)</f>
        <v>0</v>
      </c>
      <c r="F40" s="121">
        <v>93306</v>
      </c>
      <c r="G40" s="119">
        <v>93306</v>
      </c>
      <c r="H40" s="119">
        <v>0</v>
      </c>
      <c r="I40" s="120">
        <f>H40/D40</f>
        <v>0</v>
      </c>
      <c r="J40" s="119">
        <f>SUM(G40:H40)</f>
        <v>93306</v>
      </c>
      <c r="K40" s="110">
        <f>(J40/F40)*100</f>
        <v>100</v>
      </c>
      <c r="L40" s="31"/>
      <c r="M40" s="100">
        <v>93306</v>
      </c>
      <c r="N40" s="100">
        <v>0</v>
      </c>
      <c r="O40" s="99">
        <f>SUM(M40:N40)</f>
        <v>93306</v>
      </c>
      <c r="P40" s="19">
        <f>M40-G40</f>
        <v>0</v>
      </c>
    </row>
    <row r="41" spans="1:16" s="16" customFormat="1" ht="20.100000000000001" customHeight="1">
      <c r="A41" s="49">
        <v>38</v>
      </c>
      <c r="B41" s="50"/>
      <c r="C41" s="41" t="s">
        <v>30</v>
      </c>
      <c r="D41" s="129">
        <v>5</v>
      </c>
      <c r="E41" s="106">
        <f>IF(H41=0,0,D41)</f>
        <v>5</v>
      </c>
      <c r="F41" s="121">
        <v>82663</v>
      </c>
      <c r="G41" s="119">
        <v>66964</v>
      </c>
      <c r="H41" s="119">
        <v>8</v>
      </c>
      <c r="I41" s="120">
        <f>H41/D41</f>
        <v>1.6</v>
      </c>
      <c r="J41" s="119">
        <f>SUM(G41:H41)</f>
        <v>66972</v>
      </c>
      <c r="K41" s="125">
        <f>(J41/F41)*100</f>
        <v>81.018109674219417</v>
      </c>
      <c r="L41" s="118" t="s">
        <v>3</v>
      </c>
      <c r="M41" s="100">
        <v>66964</v>
      </c>
      <c r="N41" s="100">
        <v>15695</v>
      </c>
      <c r="O41" s="99">
        <f>SUM(M41:N41)</f>
        <v>82659</v>
      </c>
      <c r="P41" s="19">
        <f>M41-G41</f>
        <v>0</v>
      </c>
    </row>
    <row r="42" spans="1:16" s="16" customFormat="1" ht="20.100000000000001" customHeight="1">
      <c r="A42" s="49">
        <v>39</v>
      </c>
      <c r="B42" s="50"/>
      <c r="C42" s="41" t="s">
        <v>29</v>
      </c>
      <c r="D42" s="129">
        <v>9</v>
      </c>
      <c r="E42" s="106">
        <f>IF(H42=0,0,D42)</f>
        <v>0</v>
      </c>
      <c r="F42" s="121">
        <v>54357</v>
      </c>
      <c r="G42" s="119">
        <v>53064</v>
      </c>
      <c r="H42" s="119">
        <v>0</v>
      </c>
      <c r="I42" s="120">
        <f>H42/D42</f>
        <v>0</v>
      </c>
      <c r="J42" s="119">
        <f>SUM(G42:H42)</f>
        <v>53064</v>
      </c>
      <c r="K42" s="110">
        <f>(J42/F42)*100</f>
        <v>97.621281527678121</v>
      </c>
      <c r="L42" s="31"/>
      <c r="M42" s="100">
        <v>53064</v>
      </c>
      <c r="N42" s="100">
        <v>1098</v>
      </c>
      <c r="O42" s="99">
        <f>SUM(M42:N42)</f>
        <v>54162</v>
      </c>
      <c r="P42" s="19">
        <f>M42-G42</f>
        <v>0</v>
      </c>
    </row>
    <row r="43" spans="1:16" s="16" customFormat="1" ht="20.100000000000001" customHeight="1">
      <c r="A43" s="49">
        <v>40</v>
      </c>
      <c r="B43" s="50"/>
      <c r="C43" s="41" t="s">
        <v>28</v>
      </c>
      <c r="D43" s="129">
        <v>4</v>
      </c>
      <c r="E43" s="106">
        <f>IF(H43=0,0,D43)</f>
        <v>4</v>
      </c>
      <c r="F43" s="121">
        <v>22692</v>
      </c>
      <c r="G43" s="119">
        <v>15091</v>
      </c>
      <c r="H43" s="119">
        <v>56</v>
      </c>
      <c r="I43" s="120">
        <f>H43/D43</f>
        <v>14</v>
      </c>
      <c r="J43" s="119">
        <f>SUM(G43:H43)</f>
        <v>15147</v>
      </c>
      <c r="K43" s="125">
        <f>(J43/F43)*100</f>
        <v>66.750396615547331</v>
      </c>
      <c r="L43" s="31"/>
      <c r="M43" s="100">
        <v>15091</v>
      </c>
      <c r="N43" s="100">
        <v>7539</v>
      </c>
      <c r="O43" s="99">
        <f>SUM(M43:N43)</f>
        <v>22630</v>
      </c>
      <c r="P43" s="19">
        <f>M43-G43</f>
        <v>0</v>
      </c>
    </row>
    <row r="44" spans="1:16" s="16" customFormat="1" ht="20.100000000000001" customHeight="1">
      <c r="A44" s="49">
        <v>41</v>
      </c>
      <c r="B44" s="50"/>
      <c r="C44" s="41" t="s">
        <v>27</v>
      </c>
      <c r="D44" s="129">
        <v>3</v>
      </c>
      <c r="E44" s="106">
        <f>IF(H44=0,0,D44)</f>
        <v>3</v>
      </c>
      <c r="F44" s="121">
        <v>43833</v>
      </c>
      <c r="G44" s="119">
        <v>20466</v>
      </c>
      <c r="H44" s="119">
        <v>446</v>
      </c>
      <c r="I44" s="120">
        <f>H44/D44</f>
        <v>148.66666666666666</v>
      </c>
      <c r="J44" s="119">
        <f>SUM(G44:H44)</f>
        <v>20912</v>
      </c>
      <c r="K44" s="125">
        <f>(J44/F44)*100</f>
        <v>47.708347591996898</v>
      </c>
      <c r="L44" s="118" t="s">
        <v>3</v>
      </c>
      <c r="M44" s="100">
        <v>20466</v>
      </c>
      <c r="N44" s="100">
        <v>23367</v>
      </c>
      <c r="O44" s="99">
        <f>SUM(M44:N44)</f>
        <v>43833</v>
      </c>
      <c r="P44" s="19">
        <f>M44-G44</f>
        <v>0</v>
      </c>
    </row>
    <row r="45" spans="1:16" s="16" customFormat="1" ht="20.100000000000001" customHeight="1">
      <c r="A45" s="49">
        <v>42</v>
      </c>
      <c r="B45" s="50"/>
      <c r="C45" s="46" t="s">
        <v>26</v>
      </c>
      <c r="D45" s="128">
        <v>8</v>
      </c>
      <c r="E45" s="114">
        <f>IF(H45=0,0,D45)</f>
        <v>0</v>
      </c>
      <c r="F45" s="113">
        <v>155586</v>
      </c>
      <c r="G45" s="111">
        <v>155586</v>
      </c>
      <c r="H45" s="111">
        <v>0</v>
      </c>
      <c r="I45" s="112">
        <f>H45/D45</f>
        <v>0</v>
      </c>
      <c r="J45" s="111">
        <f>SUM(G45:H45)</f>
        <v>155586</v>
      </c>
      <c r="K45" s="110">
        <f>(J45/F45)*100</f>
        <v>100</v>
      </c>
      <c r="L45" s="31"/>
      <c r="M45" s="100">
        <v>155586</v>
      </c>
      <c r="N45" s="100">
        <v>0</v>
      </c>
      <c r="O45" s="99">
        <f>SUM(M45:N45)</f>
        <v>155586</v>
      </c>
      <c r="P45" s="19">
        <f>M45-G45</f>
        <v>0</v>
      </c>
    </row>
    <row r="46" spans="1:16" s="16" customFormat="1" ht="20.100000000000001" customHeight="1">
      <c r="A46" s="49">
        <v>43</v>
      </c>
      <c r="B46" s="48"/>
      <c r="C46" s="46" t="s">
        <v>25</v>
      </c>
      <c r="D46" s="128">
        <v>12</v>
      </c>
      <c r="E46" s="114">
        <f>IF(H46=0,0,D46)</f>
        <v>0</v>
      </c>
      <c r="F46" s="113">
        <v>69230</v>
      </c>
      <c r="G46" s="111">
        <v>69230</v>
      </c>
      <c r="H46" s="111">
        <v>0</v>
      </c>
      <c r="I46" s="112">
        <f>H46/D46</f>
        <v>0</v>
      </c>
      <c r="J46" s="111">
        <f>SUM(G46:H46)</f>
        <v>69230</v>
      </c>
      <c r="K46" s="110">
        <f>(J46/F46)*100</f>
        <v>100</v>
      </c>
      <c r="L46" s="31"/>
      <c r="M46" s="100">
        <v>69230</v>
      </c>
      <c r="N46" s="100">
        <v>0</v>
      </c>
      <c r="O46" s="99">
        <f>SUM(M46:N46)</f>
        <v>69230</v>
      </c>
      <c r="P46" s="19">
        <f>M46-G46</f>
        <v>0</v>
      </c>
    </row>
    <row r="47" spans="1:16" s="16" customFormat="1" ht="20.100000000000001" customHeight="1">
      <c r="A47" s="109">
        <v>44</v>
      </c>
      <c r="B47" s="130" t="s">
        <v>24</v>
      </c>
      <c r="C47" s="46" t="s">
        <v>24</v>
      </c>
      <c r="D47" s="128">
        <v>34</v>
      </c>
      <c r="E47" s="114">
        <f>IF(H47=0,0,D47)</f>
        <v>0</v>
      </c>
      <c r="F47" s="113">
        <v>147145</v>
      </c>
      <c r="G47" s="111">
        <v>147145</v>
      </c>
      <c r="H47" s="111">
        <v>0</v>
      </c>
      <c r="I47" s="112">
        <f>H47/D47</f>
        <v>0</v>
      </c>
      <c r="J47" s="111">
        <f>SUM(G47:H47)</f>
        <v>147145</v>
      </c>
      <c r="K47" s="110">
        <f>(J47/F47)*100</f>
        <v>100</v>
      </c>
      <c r="L47" s="31"/>
      <c r="M47" s="100">
        <v>147145</v>
      </c>
      <c r="N47" s="100">
        <v>0</v>
      </c>
      <c r="O47" s="99">
        <f>SUM(M47:N47)</f>
        <v>147145</v>
      </c>
      <c r="P47" s="19">
        <f>M47-G47</f>
        <v>0</v>
      </c>
    </row>
    <row r="48" spans="1:16" s="16" customFormat="1" ht="20.100000000000001" customHeight="1">
      <c r="A48" s="109">
        <v>45</v>
      </c>
      <c r="B48" s="117"/>
      <c r="C48" s="46" t="s">
        <v>23</v>
      </c>
      <c r="D48" s="128">
        <v>16</v>
      </c>
      <c r="E48" s="114">
        <f>IF(H48=0,0,D48)</f>
        <v>0</v>
      </c>
      <c r="F48" s="113">
        <v>95935</v>
      </c>
      <c r="G48" s="111">
        <v>95935</v>
      </c>
      <c r="H48" s="111">
        <v>0</v>
      </c>
      <c r="I48" s="112">
        <f>H48/D48</f>
        <v>0</v>
      </c>
      <c r="J48" s="111">
        <f>SUM(G48:H48)</f>
        <v>95935</v>
      </c>
      <c r="K48" s="110">
        <f>(J48/F48)*100</f>
        <v>100</v>
      </c>
      <c r="L48" s="31"/>
      <c r="M48" s="100">
        <v>95935</v>
      </c>
      <c r="N48" s="100">
        <v>0</v>
      </c>
      <c r="O48" s="99">
        <f>SUM(M48:N48)</f>
        <v>95935</v>
      </c>
      <c r="P48" s="19">
        <f>M48-G48</f>
        <v>0</v>
      </c>
    </row>
    <row r="49" spans="1:24" s="16" customFormat="1" ht="20.100000000000001" customHeight="1">
      <c r="A49" s="109">
        <v>46</v>
      </c>
      <c r="B49" s="117"/>
      <c r="C49" s="46" t="s">
        <v>22</v>
      </c>
      <c r="D49" s="128">
        <v>7</v>
      </c>
      <c r="E49" s="114">
        <f>IF(H49=0,0,D49)</f>
        <v>0</v>
      </c>
      <c r="F49" s="113">
        <v>86631</v>
      </c>
      <c r="G49" s="111">
        <v>86631</v>
      </c>
      <c r="H49" s="111">
        <v>0</v>
      </c>
      <c r="I49" s="112">
        <f>H49/D49</f>
        <v>0</v>
      </c>
      <c r="J49" s="111">
        <f>SUM(G49:H49)</f>
        <v>86631</v>
      </c>
      <c r="K49" s="110">
        <f>(J49/F49)*100</f>
        <v>100</v>
      </c>
      <c r="L49" s="31"/>
      <c r="M49" s="100">
        <v>86631</v>
      </c>
      <c r="N49" s="100">
        <v>0</v>
      </c>
      <c r="O49" s="99">
        <f>SUM(M49:N49)</f>
        <v>86631</v>
      </c>
      <c r="P49" s="19">
        <f>M49-G49</f>
        <v>0</v>
      </c>
    </row>
    <row r="50" spans="1:24" s="16" customFormat="1" ht="20.100000000000001" customHeight="1">
      <c r="A50" s="109">
        <v>47</v>
      </c>
      <c r="B50" s="117"/>
      <c r="C50" s="41" t="s">
        <v>21</v>
      </c>
      <c r="D50" s="129">
        <v>21</v>
      </c>
      <c r="E50" s="106">
        <f>IF(H50=0,0,D50)</f>
        <v>21</v>
      </c>
      <c r="F50" s="121">
        <v>192478</v>
      </c>
      <c r="G50" s="119">
        <v>187250</v>
      </c>
      <c r="H50" s="119">
        <v>7</v>
      </c>
      <c r="I50" s="120">
        <f>H50/D50</f>
        <v>0.33333333333333331</v>
      </c>
      <c r="J50" s="119">
        <f>SUM(G50:H50)</f>
        <v>187257</v>
      </c>
      <c r="K50" s="110">
        <f>(J50/F50)*100</f>
        <v>97.287482205758579</v>
      </c>
      <c r="L50" s="31"/>
      <c r="M50" s="100">
        <v>187250</v>
      </c>
      <c r="N50" s="100">
        <v>5121</v>
      </c>
      <c r="O50" s="99">
        <f>SUM(M50:N50)</f>
        <v>192371</v>
      </c>
      <c r="P50" s="19">
        <f>M50-G50</f>
        <v>0</v>
      </c>
    </row>
    <row r="51" spans="1:24" s="16" customFormat="1" ht="20.100000000000001" customHeight="1">
      <c r="A51" s="109">
        <v>48</v>
      </c>
      <c r="B51" s="117"/>
      <c r="C51" s="41" t="s">
        <v>20</v>
      </c>
      <c r="D51" s="129">
        <v>3</v>
      </c>
      <c r="E51" s="106">
        <f>IF(H51=0,0,D51)</f>
        <v>0</v>
      </c>
      <c r="F51" s="121">
        <v>9838</v>
      </c>
      <c r="G51" s="119">
        <v>9649</v>
      </c>
      <c r="H51" s="119">
        <v>0</v>
      </c>
      <c r="I51" s="120">
        <f>H51/D51</f>
        <v>0</v>
      </c>
      <c r="J51" s="119">
        <f>SUM(G51:H51)</f>
        <v>9649</v>
      </c>
      <c r="K51" s="110">
        <f>(J51/F51)*100</f>
        <v>98.078877820695268</v>
      </c>
      <c r="L51" s="118" t="s">
        <v>3</v>
      </c>
      <c r="M51" s="100">
        <v>9649</v>
      </c>
      <c r="N51" s="100">
        <v>189</v>
      </c>
      <c r="O51" s="99">
        <f>SUM(M51:N51)</f>
        <v>9838</v>
      </c>
      <c r="P51" s="19">
        <f>M51-G51</f>
        <v>0</v>
      </c>
    </row>
    <row r="52" spans="1:24" s="16" customFormat="1" ht="20.100000000000001" customHeight="1">
      <c r="A52" s="109">
        <v>49</v>
      </c>
      <c r="B52" s="117"/>
      <c r="C52" s="46" t="s">
        <v>18</v>
      </c>
      <c r="D52" s="128">
        <v>9</v>
      </c>
      <c r="E52" s="114">
        <f>IF(H52=0,0,D52)</f>
        <v>0</v>
      </c>
      <c r="F52" s="113">
        <v>79894</v>
      </c>
      <c r="G52" s="111">
        <v>79894</v>
      </c>
      <c r="H52" s="111">
        <v>0</v>
      </c>
      <c r="I52" s="112">
        <f>H52/D52</f>
        <v>0</v>
      </c>
      <c r="J52" s="111">
        <f>SUM(G52:H52)</f>
        <v>79894</v>
      </c>
      <c r="K52" s="110">
        <f>(J52/F52)*100</f>
        <v>100</v>
      </c>
      <c r="L52" s="31"/>
      <c r="M52" s="100">
        <v>79894</v>
      </c>
      <c r="N52" s="100">
        <v>0</v>
      </c>
      <c r="O52" s="99">
        <f>SUM(M52:N52)</f>
        <v>79894</v>
      </c>
      <c r="P52" s="19">
        <f>M52-G52</f>
        <v>0</v>
      </c>
    </row>
    <row r="53" spans="1:24" s="16" customFormat="1" ht="20.100000000000001" customHeight="1">
      <c r="A53" s="109">
        <v>50</v>
      </c>
      <c r="B53" s="117"/>
      <c r="C53" s="46" t="s">
        <v>17</v>
      </c>
      <c r="D53" s="128">
        <v>7</v>
      </c>
      <c r="E53" s="114">
        <f>IF(H53=0,0,D53)</f>
        <v>0</v>
      </c>
      <c r="F53" s="113">
        <v>27485</v>
      </c>
      <c r="G53" s="111">
        <v>27485</v>
      </c>
      <c r="H53" s="111">
        <v>0</v>
      </c>
      <c r="I53" s="112">
        <f>H53/D53</f>
        <v>0</v>
      </c>
      <c r="J53" s="111">
        <f>SUM(G53:H53)</f>
        <v>27485</v>
      </c>
      <c r="K53" s="110">
        <f>(J53/F53)*100</f>
        <v>100</v>
      </c>
      <c r="L53" s="31"/>
      <c r="M53" s="100">
        <v>27485</v>
      </c>
      <c r="N53" s="100">
        <v>0</v>
      </c>
      <c r="O53" s="99">
        <f>SUM(M53:N53)</f>
        <v>27485</v>
      </c>
      <c r="P53" s="19">
        <f>M53-G53</f>
        <v>0</v>
      </c>
    </row>
    <row r="54" spans="1:24" s="124" customFormat="1" ht="20.100000000000001" customHeight="1">
      <c r="A54" s="109">
        <v>51</v>
      </c>
      <c r="B54" s="117"/>
      <c r="C54" s="26" t="s">
        <v>16</v>
      </c>
      <c r="D54" s="127">
        <v>10</v>
      </c>
      <c r="E54" s="126">
        <f>IF(H54=0,0,D54)</f>
        <v>10</v>
      </c>
      <c r="F54" s="121">
        <v>66209</v>
      </c>
      <c r="G54" s="119">
        <v>41027</v>
      </c>
      <c r="H54" s="119">
        <v>1959</v>
      </c>
      <c r="I54" s="120">
        <f>H54/D54</f>
        <v>195.9</v>
      </c>
      <c r="J54" s="119">
        <f>SUM(G54:H54)</f>
        <v>42986</v>
      </c>
      <c r="K54" s="125">
        <f>(J54/F54)*100</f>
        <v>64.924708121252394</v>
      </c>
      <c r="L54" s="31"/>
      <c r="M54" s="100">
        <v>41027</v>
      </c>
      <c r="N54" s="100">
        <v>25189</v>
      </c>
      <c r="O54" s="99">
        <f>SUM(M54:N54)</f>
        <v>66216</v>
      </c>
      <c r="P54" s="19">
        <f>M54-G54</f>
        <v>0</v>
      </c>
      <c r="Q54" s="16"/>
      <c r="R54" s="16"/>
      <c r="S54" s="16"/>
      <c r="T54" s="16"/>
      <c r="U54" s="16"/>
      <c r="V54" s="16"/>
      <c r="W54" s="16"/>
      <c r="X54" s="16"/>
    </row>
    <row r="55" spans="1:24" s="16" customFormat="1" ht="20.100000000000001" customHeight="1">
      <c r="A55" s="109">
        <v>52</v>
      </c>
      <c r="B55" s="117"/>
      <c r="C55" s="26" t="s">
        <v>13</v>
      </c>
      <c r="D55" s="123">
        <v>16</v>
      </c>
      <c r="E55" s="122">
        <f>IF(H55=0,0,D55)</f>
        <v>16</v>
      </c>
      <c r="F55" s="121">
        <v>102748</v>
      </c>
      <c r="G55" s="119">
        <v>100003</v>
      </c>
      <c r="H55" s="119">
        <v>2076</v>
      </c>
      <c r="I55" s="120">
        <f>H55/D55</f>
        <v>129.75</v>
      </c>
      <c r="J55" s="119">
        <f>SUM(G55:H55)</f>
        <v>102079</v>
      </c>
      <c r="K55" s="110">
        <f>(J55/F55)*100</f>
        <v>99.348892435862496</v>
      </c>
      <c r="L55" s="31"/>
      <c r="M55" s="100">
        <v>100003</v>
      </c>
      <c r="N55" s="100">
        <v>2745</v>
      </c>
      <c r="O55" s="99">
        <f>SUM(M55:N55)</f>
        <v>102748</v>
      </c>
      <c r="P55" s="19">
        <f>M55-G55</f>
        <v>0</v>
      </c>
    </row>
    <row r="56" spans="1:24" s="16" customFormat="1" ht="20.100000000000001" customHeight="1">
      <c r="A56" s="109">
        <v>53</v>
      </c>
      <c r="B56" s="117"/>
      <c r="C56" s="116" t="s">
        <v>12</v>
      </c>
      <c r="D56" s="115">
        <v>4</v>
      </c>
      <c r="E56" s="114">
        <f>IF(H56=0,0,D56)</f>
        <v>0</v>
      </c>
      <c r="F56" s="113">
        <v>25878</v>
      </c>
      <c r="G56" s="111">
        <v>25878</v>
      </c>
      <c r="H56" s="111">
        <v>0</v>
      </c>
      <c r="I56" s="112">
        <f>H56/D56</f>
        <v>0</v>
      </c>
      <c r="J56" s="111">
        <f>SUM(G56:H56)</f>
        <v>25878</v>
      </c>
      <c r="K56" s="110">
        <f>(J56/F56)*100</f>
        <v>100</v>
      </c>
      <c r="L56" s="118" t="s">
        <v>3</v>
      </c>
      <c r="M56" s="100">
        <v>25878</v>
      </c>
      <c r="N56" s="100">
        <v>0</v>
      </c>
      <c r="O56" s="99">
        <f>SUM(M56:N56)</f>
        <v>25878</v>
      </c>
      <c r="P56" s="19">
        <f>M56-G56</f>
        <v>0</v>
      </c>
    </row>
    <row r="57" spans="1:24" s="16" customFormat="1" ht="20.100000000000001" customHeight="1">
      <c r="A57" s="109">
        <v>54</v>
      </c>
      <c r="B57" s="117"/>
      <c r="C57" s="116" t="s">
        <v>9</v>
      </c>
      <c r="D57" s="115">
        <v>12</v>
      </c>
      <c r="E57" s="114">
        <f>IF(H57=0,0,D57)</f>
        <v>0</v>
      </c>
      <c r="F57" s="113">
        <v>76042</v>
      </c>
      <c r="G57" s="111">
        <v>76042</v>
      </c>
      <c r="H57" s="111">
        <v>0</v>
      </c>
      <c r="I57" s="112">
        <f>H57/D57</f>
        <v>0</v>
      </c>
      <c r="J57" s="111">
        <f>SUM(G57:H57)</f>
        <v>76042</v>
      </c>
      <c r="K57" s="110">
        <f>(J57/F57)*100</f>
        <v>100</v>
      </c>
      <c r="L57" s="31"/>
      <c r="M57" s="100">
        <v>76042</v>
      </c>
      <c r="N57" s="100">
        <v>0</v>
      </c>
      <c r="O57" s="99">
        <f>SUM(M57:N57)</f>
        <v>76042</v>
      </c>
      <c r="P57" s="19">
        <f>M57-G57</f>
        <v>0</v>
      </c>
    </row>
    <row r="58" spans="1:24" s="16" customFormat="1" ht="20.100000000000001" customHeight="1" thickBot="1">
      <c r="A58" s="109">
        <v>55</v>
      </c>
      <c r="B58" s="108"/>
      <c r="C58" s="26" t="s">
        <v>7</v>
      </c>
      <c r="D58" s="107">
        <v>6</v>
      </c>
      <c r="E58" s="106">
        <f>IF(H58=0,0,D58)</f>
        <v>0</v>
      </c>
      <c r="F58" s="105">
        <v>89106</v>
      </c>
      <c r="G58" s="103">
        <v>83387</v>
      </c>
      <c r="H58" s="103">
        <v>0</v>
      </c>
      <c r="I58" s="104">
        <f>H58/D58</f>
        <v>0</v>
      </c>
      <c r="J58" s="103">
        <f>SUM(G58:H58)</f>
        <v>83387</v>
      </c>
      <c r="K58" s="102">
        <f>(J58/F58)*100</f>
        <v>93.581801449958476</v>
      </c>
      <c r="L58" s="101" t="s">
        <v>3</v>
      </c>
      <c r="M58" s="100">
        <v>83387</v>
      </c>
      <c r="N58" s="100">
        <v>5701</v>
      </c>
      <c r="O58" s="99">
        <f>SUM(M58:N58)</f>
        <v>89088</v>
      </c>
      <c r="P58" s="19">
        <f>M58-G58</f>
        <v>0</v>
      </c>
    </row>
    <row r="59" spans="1:24" ht="43.5" customHeight="1" thickBot="1">
      <c r="A59" s="15" t="s">
        <v>4</v>
      </c>
      <c r="B59" s="14"/>
      <c r="C59" s="13"/>
      <c r="D59" s="98">
        <f>SUM(D4:D58)</f>
        <v>819</v>
      </c>
      <c r="E59" s="97">
        <f>SUM(E4:E58)</f>
        <v>410</v>
      </c>
      <c r="F59" s="96">
        <f>SUM(F4:F58)</f>
        <v>5522959</v>
      </c>
      <c r="G59" s="94">
        <f>SUM(G4:G58)</f>
        <v>5163382</v>
      </c>
      <c r="H59" s="94">
        <f>SUM(H4:H58)</f>
        <v>54293</v>
      </c>
      <c r="I59" s="95">
        <f>IF(SUM(H4:H58)=0,0,H59/E59)</f>
        <v>132.42195121951221</v>
      </c>
      <c r="J59" s="94">
        <f>SUM(J4:J58)</f>
        <v>5217675</v>
      </c>
      <c r="K59" s="93">
        <f>(J59/F59)*100</f>
        <v>94.472455797698302</v>
      </c>
      <c r="L59" s="92"/>
      <c r="M59" s="91">
        <f>SUM(M4:M58)</f>
        <v>5163382</v>
      </c>
      <c r="N59" s="91">
        <f>SUM(N4:N58)</f>
        <v>362542</v>
      </c>
      <c r="O59" s="91">
        <f>SUM(O4:O58)</f>
        <v>5525924</v>
      </c>
      <c r="P59" s="91">
        <f>SUM(P4:P58)</f>
        <v>0</v>
      </c>
      <c r="R59" s="16"/>
      <c r="S59" s="16"/>
      <c r="T59" s="16"/>
      <c r="U59" s="16"/>
    </row>
    <row r="60" spans="1:24" ht="20.25" customHeight="1">
      <c r="B60" s="3"/>
      <c r="C60" s="3"/>
      <c r="G60" s="90" t="s">
        <v>3</v>
      </c>
      <c r="J60" s="89"/>
      <c r="K60" s="89"/>
      <c r="L60" s="88"/>
    </row>
    <row r="61" spans="1:24" ht="17.25" customHeight="1">
      <c r="B61" s="3"/>
      <c r="C61" s="3"/>
      <c r="D61" s="5"/>
      <c r="E61" s="5"/>
      <c r="F61" s="87" t="s">
        <v>3</v>
      </c>
      <c r="G61" s="87" t="s">
        <v>3</v>
      </c>
      <c r="H61" s="87"/>
      <c r="I61" s="87"/>
      <c r="J61" s="87"/>
      <c r="K61" s="4" t="s">
        <v>2</v>
      </c>
      <c r="L61" s="4"/>
    </row>
    <row r="62" spans="1:24" ht="18" customHeight="1">
      <c r="B62" s="3"/>
      <c r="C62" s="3"/>
      <c r="D62" s="5"/>
      <c r="E62" s="5"/>
      <c r="F62" s="87" t="s">
        <v>3</v>
      </c>
      <c r="G62" s="87" t="s">
        <v>3</v>
      </c>
      <c r="H62" s="87"/>
      <c r="I62" s="87"/>
      <c r="J62" s="87"/>
      <c r="K62" s="4" t="s">
        <v>1</v>
      </c>
      <c r="L62" s="4"/>
    </row>
    <row r="63" spans="1:24" ht="15" customHeight="1">
      <c r="B63" s="3"/>
      <c r="C63" s="3"/>
      <c r="K63" s="4" t="s">
        <v>0</v>
      </c>
      <c r="L63" s="4"/>
    </row>
    <row r="64" spans="1:24" ht="27" customHeight="1">
      <c r="B64" s="3"/>
      <c r="C64" s="3"/>
    </row>
    <row r="65" spans="2:3" s="2" customFormat="1" ht="27" customHeight="1">
      <c r="B65" s="3"/>
      <c r="C65" s="3"/>
    </row>
    <row r="66" spans="2:3" s="2" customFormat="1" ht="27" customHeight="1">
      <c r="B66" s="3"/>
      <c r="C66" s="3"/>
    </row>
    <row r="67" spans="2:3" s="2" customFormat="1" ht="27" customHeight="1">
      <c r="B67" s="3"/>
      <c r="C67" s="3"/>
    </row>
    <row r="68" spans="2:3" s="2" customFormat="1" ht="27" customHeight="1">
      <c r="B68" s="3"/>
      <c r="C68" s="3"/>
    </row>
    <row r="69" spans="2:3" s="2" customFormat="1" ht="27" customHeight="1">
      <c r="B69" s="3"/>
      <c r="C69" s="3"/>
    </row>
    <row r="70" spans="2:3" s="2" customFormat="1" ht="27" customHeight="1">
      <c r="B70" s="3"/>
      <c r="C70" s="3"/>
    </row>
    <row r="71" spans="2:3" s="2" customFormat="1" ht="27" customHeight="1">
      <c r="B71" s="3"/>
      <c r="C71" s="3"/>
    </row>
    <row r="72" spans="2:3" s="2" customFormat="1" ht="27" customHeight="1">
      <c r="B72" s="3"/>
      <c r="C72" s="3"/>
    </row>
    <row r="73" spans="2:3" s="2" customFormat="1" ht="27" customHeight="1">
      <c r="B73" s="3"/>
      <c r="C73" s="3"/>
    </row>
    <row r="74" spans="2:3" s="2" customFormat="1" ht="27" customHeight="1">
      <c r="B74" s="3"/>
      <c r="C74" s="3"/>
    </row>
    <row r="75" spans="2:3" s="2" customFormat="1" ht="27" customHeight="1">
      <c r="B75" s="3"/>
      <c r="C75" s="3"/>
    </row>
    <row r="76" spans="2:3" s="2" customFormat="1" ht="27" customHeight="1">
      <c r="B76" s="3"/>
      <c r="C76" s="3"/>
    </row>
    <row r="77" spans="2:3" s="2" customFormat="1" ht="27" customHeight="1">
      <c r="B77" s="3"/>
      <c r="C77" s="3"/>
    </row>
    <row r="78" spans="2:3" s="2" customFormat="1" ht="27" customHeight="1">
      <c r="B78" s="3"/>
      <c r="C78" s="3"/>
    </row>
    <row r="79" spans="2:3" s="2" customFormat="1" ht="27" customHeight="1">
      <c r="B79" s="1"/>
      <c r="C79" s="3"/>
    </row>
    <row r="80" spans="2:3" s="2" customFormat="1" ht="27" customHeight="1">
      <c r="B80" s="1"/>
      <c r="C80" s="3"/>
    </row>
    <row r="81" s="1" customFormat="1" ht="27" customHeight="1"/>
    <row r="82" s="1" customFormat="1" ht="27" customHeight="1"/>
    <row r="83" s="1" customFormat="1" ht="27" customHeight="1"/>
    <row r="84" s="1" customFormat="1" ht="27" customHeight="1"/>
    <row r="85" s="1" customFormat="1" ht="27" customHeight="1"/>
    <row r="86" s="1" customFormat="1" ht="27" customHeight="1"/>
    <row r="87" s="1" customFormat="1" ht="27" customHeight="1"/>
    <row r="88" s="1" customFormat="1" ht="27" customHeight="1"/>
    <row r="89" s="1" customFormat="1" ht="27" customHeight="1"/>
    <row r="90" s="1" customFormat="1" ht="27" customHeight="1"/>
    <row r="91" s="1" customFormat="1" ht="27" customHeight="1"/>
    <row r="92" s="1" customFormat="1" ht="27" customHeight="1"/>
    <row r="93" s="1" customFormat="1" ht="27" customHeight="1"/>
    <row r="94" s="1" customFormat="1" ht="27" customHeight="1"/>
    <row r="95" s="1" customFormat="1" ht="27" customHeight="1"/>
    <row r="96" s="1" customFormat="1" ht="27" customHeight="1"/>
    <row r="97" s="1" customFormat="1" ht="27" customHeight="1"/>
    <row r="98" s="1" customFormat="1" ht="27" customHeight="1"/>
    <row r="99" s="1" customFormat="1" ht="27" customHeight="1"/>
    <row r="100" s="1" customFormat="1" ht="27" customHeight="1"/>
    <row r="101" s="1" customFormat="1" ht="27" customHeight="1"/>
    <row r="102" s="1" customFormat="1" ht="27" customHeight="1"/>
    <row r="103" s="1" customFormat="1" ht="27" customHeight="1"/>
    <row r="104" s="1" customFormat="1" ht="27" customHeight="1"/>
    <row r="105" s="1" customFormat="1" ht="27" customHeight="1"/>
    <row r="106" s="1" customFormat="1" ht="27" customHeight="1"/>
    <row r="107" s="1" customFormat="1" ht="27" customHeight="1"/>
    <row r="108" s="1" customFormat="1" ht="27" customHeight="1"/>
    <row r="109" s="1" customFormat="1" ht="27" customHeight="1"/>
    <row r="110" s="1" customFormat="1" ht="27" customHeight="1"/>
    <row r="111" s="1" customFormat="1" ht="27" customHeight="1"/>
    <row r="112" s="1" customFormat="1" ht="27" customHeight="1"/>
    <row r="113" s="1" customFormat="1" ht="27" customHeight="1"/>
    <row r="114" s="1" customFormat="1" ht="27" customHeight="1"/>
    <row r="115" s="1" customFormat="1" ht="27" customHeight="1"/>
    <row r="116" s="1" customFormat="1" ht="27" customHeight="1"/>
    <row r="117" s="1" customFormat="1" ht="27" customHeight="1"/>
    <row r="118" s="1" customFormat="1" ht="27" customHeight="1"/>
    <row r="119" s="1" customFormat="1" ht="27" customHeight="1"/>
    <row r="120" s="1" customFormat="1" ht="27" customHeight="1"/>
    <row r="121" s="1" customFormat="1" ht="27" customHeight="1"/>
    <row r="122" s="1" customFormat="1" ht="27" customHeight="1"/>
    <row r="123" s="1" customFormat="1" ht="27" customHeight="1"/>
    <row r="124" s="1" customFormat="1" ht="27" customHeight="1"/>
    <row r="125" s="1" customFormat="1" ht="27" customHeight="1"/>
  </sheetData>
  <mergeCells count="17">
    <mergeCell ref="A1:L1"/>
    <mergeCell ref="A2:A3"/>
    <mergeCell ref="B2:B3"/>
    <mergeCell ref="C2:C3"/>
    <mergeCell ref="D2:E2"/>
    <mergeCell ref="F2:K2"/>
    <mergeCell ref="L2:L3"/>
    <mergeCell ref="J60:K60"/>
    <mergeCell ref="K61:L61"/>
    <mergeCell ref="K62:L62"/>
    <mergeCell ref="K63:L63"/>
    <mergeCell ref="M2:P2"/>
    <mergeCell ref="B4:B20"/>
    <mergeCell ref="B21:B26"/>
    <mergeCell ref="B27:B46"/>
    <mergeCell ref="B47:B58"/>
    <mergeCell ref="A59:C59"/>
  </mergeCells>
  <pageMargins left="0.98425196850393704" right="0.19685039370078741" top="0.39370078740157483" bottom="0.19685039370078741" header="0.51181102362204722" footer="0.51181102362204722"/>
  <pageSetup paperSize="9" scale="58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25"/>
  <sheetViews>
    <sheetView tabSelected="1" workbookViewId="0">
      <pane xSplit="3" ySplit="3" topLeftCell="D28" activePane="bottomRight" state="frozen"/>
      <selection pane="topRight" activeCell="D1" sqref="D1"/>
      <selection pane="bottomLeft" activeCell="A4" sqref="A4"/>
      <selection pane="bottomRight" activeCell="J66" sqref="J66"/>
    </sheetView>
  </sheetViews>
  <sheetFormatPr defaultRowHeight="12.75"/>
  <cols>
    <col min="1" max="1" width="5.7109375" style="149" customWidth="1"/>
    <col min="2" max="2" width="8" style="149" customWidth="1"/>
    <col min="3" max="3" width="23.140625" style="149" customWidth="1"/>
    <col min="4" max="4" width="14.7109375" style="149" customWidth="1"/>
    <col min="5" max="6" width="14.140625" style="149" hidden="1" customWidth="1"/>
    <col min="7" max="7" width="12.140625" style="149" customWidth="1"/>
    <col min="8" max="8" width="13.7109375" style="149" hidden="1" customWidth="1"/>
    <col min="9" max="9" width="12.7109375" style="149" customWidth="1"/>
    <col min="10" max="10" width="15.28515625" style="149" customWidth="1"/>
    <col min="11" max="11" width="13.5703125" style="149" hidden="1" customWidth="1"/>
    <col min="12" max="12" width="14" style="149" customWidth="1"/>
    <col min="13" max="13" width="11.5703125" style="149" customWidth="1"/>
    <col min="14" max="14" width="13.140625" style="149" hidden="1" customWidth="1"/>
    <col min="15" max="15" width="11.7109375" style="149" customWidth="1"/>
    <col min="16" max="16" width="12.7109375" style="149" customWidth="1"/>
    <col min="17" max="17" width="18.85546875" style="149" customWidth="1"/>
    <col min="18" max="16384" width="9.140625" style="149"/>
  </cols>
  <sheetData>
    <row r="1" spans="1:17" ht="40.5" customHeight="1" thickBot="1">
      <c r="A1" s="437" t="s">
        <v>177</v>
      </c>
      <c r="B1" s="437"/>
      <c r="C1" s="437"/>
      <c r="D1" s="437"/>
      <c r="E1" s="437"/>
      <c r="F1" s="437"/>
      <c r="G1" s="437"/>
      <c r="H1" s="437"/>
      <c r="I1" s="437"/>
      <c r="J1" s="437"/>
      <c r="K1" s="437"/>
      <c r="L1" s="437"/>
      <c r="M1" s="437"/>
      <c r="N1" s="437"/>
      <c r="O1" s="437"/>
      <c r="P1" s="437"/>
      <c r="Q1" s="437"/>
    </row>
    <row r="2" spans="1:17" ht="27.75" customHeight="1" thickBot="1">
      <c r="A2" s="436" t="s">
        <v>91</v>
      </c>
      <c r="B2" s="435" t="s">
        <v>90</v>
      </c>
      <c r="C2" s="434" t="s">
        <v>134</v>
      </c>
      <c r="D2" s="433" t="s">
        <v>176</v>
      </c>
      <c r="E2" s="432"/>
      <c r="F2" s="431"/>
      <c r="G2" s="431"/>
      <c r="H2" s="431"/>
      <c r="I2" s="431"/>
      <c r="J2" s="430"/>
      <c r="K2" s="429" t="s">
        <v>175</v>
      </c>
      <c r="L2" s="428"/>
      <c r="M2" s="427"/>
      <c r="N2" s="426" t="s">
        <v>174</v>
      </c>
      <c r="O2" s="425"/>
      <c r="P2" s="424"/>
      <c r="Q2" s="411" t="s">
        <v>87</v>
      </c>
    </row>
    <row r="3" spans="1:17" ht="117.75" customHeight="1" thickBot="1">
      <c r="A3" s="423"/>
      <c r="B3" s="422"/>
      <c r="C3" s="421"/>
      <c r="D3" s="420" t="s">
        <v>173</v>
      </c>
      <c r="E3" s="419" t="s">
        <v>130</v>
      </c>
      <c r="F3" s="418" t="s">
        <v>172</v>
      </c>
      <c r="G3" s="417" t="s">
        <v>171</v>
      </c>
      <c r="H3" s="417" t="s">
        <v>170</v>
      </c>
      <c r="I3" s="417" t="s">
        <v>169</v>
      </c>
      <c r="J3" s="416" t="s">
        <v>168</v>
      </c>
      <c r="K3" s="415" t="s">
        <v>167</v>
      </c>
      <c r="L3" s="414" t="s">
        <v>166</v>
      </c>
      <c r="M3" s="413" t="s">
        <v>165</v>
      </c>
      <c r="N3" s="412" t="s">
        <v>164</v>
      </c>
      <c r="O3" s="249" t="s">
        <v>163</v>
      </c>
      <c r="P3" s="247" t="s">
        <v>162</v>
      </c>
      <c r="Q3" s="411"/>
    </row>
    <row r="4" spans="1:17" s="173" customFormat="1" ht="23.1" customHeight="1">
      <c r="A4" s="240">
        <v>1</v>
      </c>
      <c r="B4" s="239" t="s">
        <v>74</v>
      </c>
      <c r="C4" s="410" t="s">
        <v>73</v>
      </c>
      <c r="D4" s="409">
        <v>1484274</v>
      </c>
      <c r="E4" s="408">
        <v>59</v>
      </c>
      <c r="F4" s="406">
        <v>0</v>
      </c>
      <c r="G4" s="406">
        <v>0</v>
      </c>
      <c r="H4" s="407">
        <f>G4/E4</f>
        <v>0</v>
      </c>
      <c r="I4" s="406">
        <f>SUM(F4:G4)</f>
        <v>0</v>
      </c>
      <c r="J4" s="405">
        <f>IF(I4=0,0,(I4/D4)*100)</f>
        <v>0</v>
      </c>
      <c r="K4" s="403">
        <v>0</v>
      </c>
      <c r="L4" s="402">
        <v>0</v>
      </c>
      <c r="M4" s="404">
        <f>SUM(K4:L4)</f>
        <v>0</v>
      </c>
      <c r="N4" s="403">
        <v>0</v>
      </c>
      <c r="O4" s="402">
        <v>0</v>
      </c>
      <c r="P4" s="401">
        <f>SUM(N4:O4)</f>
        <v>0</v>
      </c>
      <c r="Q4" s="400"/>
    </row>
    <row r="5" spans="1:17" s="173" customFormat="1" ht="23.1" customHeight="1">
      <c r="A5" s="217">
        <v>2</v>
      </c>
      <c r="B5" s="220"/>
      <c r="C5" s="398" t="s">
        <v>72</v>
      </c>
      <c r="D5" s="391">
        <v>950468</v>
      </c>
      <c r="E5" s="390">
        <v>50</v>
      </c>
      <c r="F5" s="375">
        <v>6000</v>
      </c>
      <c r="G5" s="375">
        <v>0</v>
      </c>
      <c r="H5" s="379">
        <f>G5/E5</f>
        <v>0</v>
      </c>
      <c r="I5" s="375">
        <f>SUM(F5:G5)</f>
        <v>6000</v>
      </c>
      <c r="J5" s="378">
        <f>IF(I5=0,0,(I5/D5)*100)</f>
        <v>0.63126796483416592</v>
      </c>
      <c r="K5" s="376">
        <v>1750</v>
      </c>
      <c r="L5" s="375">
        <v>0</v>
      </c>
      <c r="M5" s="377">
        <f>SUM(K5:L5)</f>
        <v>1750</v>
      </c>
      <c r="N5" s="376">
        <v>9819</v>
      </c>
      <c r="O5" s="375">
        <v>0</v>
      </c>
      <c r="P5" s="374">
        <f>SUM(N5:O5)</f>
        <v>9819</v>
      </c>
      <c r="Q5" s="373"/>
    </row>
    <row r="6" spans="1:17" s="173" customFormat="1" ht="23.1" customHeight="1">
      <c r="A6" s="217">
        <v>3</v>
      </c>
      <c r="B6" s="220"/>
      <c r="C6" s="395" t="s">
        <v>71</v>
      </c>
      <c r="D6" s="394">
        <v>691526</v>
      </c>
      <c r="E6" s="393">
        <v>38</v>
      </c>
      <c r="F6" s="384">
        <v>0</v>
      </c>
      <c r="G6" s="384">
        <v>0</v>
      </c>
      <c r="H6" s="387">
        <f>G6/E6</f>
        <v>0</v>
      </c>
      <c r="I6" s="384">
        <f>SUM(F6:G6)</f>
        <v>0</v>
      </c>
      <c r="J6" s="368">
        <f>IF(I6=0,0,(I6/D6)*100)</f>
        <v>0</v>
      </c>
      <c r="K6" s="385">
        <v>1652</v>
      </c>
      <c r="L6" s="384">
        <v>0</v>
      </c>
      <c r="M6" s="386">
        <f>SUM(K6:L6)</f>
        <v>1652</v>
      </c>
      <c r="N6" s="385">
        <v>0</v>
      </c>
      <c r="O6" s="384">
        <v>0</v>
      </c>
      <c r="P6" s="383">
        <f>SUM(N6:O6)</f>
        <v>0</v>
      </c>
      <c r="Q6" s="373"/>
    </row>
    <row r="7" spans="1:17" s="173" customFormat="1" ht="23.1" customHeight="1">
      <c r="A7" s="217">
        <v>4</v>
      </c>
      <c r="B7" s="220"/>
      <c r="C7" s="392" t="s">
        <v>70</v>
      </c>
      <c r="D7" s="391">
        <v>23272</v>
      </c>
      <c r="E7" s="390">
        <v>3</v>
      </c>
      <c r="F7" s="375">
        <v>0</v>
      </c>
      <c r="G7" s="375">
        <v>0</v>
      </c>
      <c r="H7" s="379">
        <f>G7/E7</f>
        <v>0</v>
      </c>
      <c r="I7" s="375">
        <f>SUM(F7:G7)</f>
        <v>0</v>
      </c>
      <c r="J7" s="378">
        <f>IF(I7=0,0,(I7/D7)*100)</f>
        <v>0</v>
      </c>
      <c r="K7" s="376">
        <v>0</v>
      </c>
      <c r="L7" s="375">
        <v>123</v>
      </c>
      <c r="M7" s="377">
        <f>SUM(K7:L7)</f>
        <v>123</v>
      </c>
      <c r="N7" s="376">
        <v>0</v>
      </c>
      <c r="O7" s="375">
        <v>0</v>
      </c>
      <c r="P7" s="374">
        <f>SUM(N7:O7)</f>
        <v>0</v>
      </c>
      <c r="Q7" s="373"/>
    </row>
    <row r="8" spans="1:17" s="173" customFormat="1" ht="23.1" customHeight="1">
      <c r="A8" s="217">
        <v>5</v>
      </c>
      <c r="B8" s="220"/>
      <c r="C8" s="395" t="s">
        <v>68</v>
      </c>
      <c r="D8" s="394">
        <v>342050</v>
      </c>
      <c r="E8" s="393">
        <v>22</v>
      </c>
      <c r="F8" s="384">
        <v>53837</v>
      </c>
      <c r="G8" s="384">
        <v>0</v>
      </c>
      <c r="H8" s="387">
        <f>G8/E8</f>
        <v>0</v>
      </c>
      <c r="I8" s="384">
        <f>SUM(F8:G8)</f>
        <v>53837</v>
      </c>
      <c r="J8" s="368">
        <f>IF(I8=0,0,(I8/D8)*100)</f>
        <v>15.739511767285485</v>
      </c>
      <c r="K8" s="385">
        <v>13282</v>
      </c>
      <c r="L8" s="384">
        <v>0</v>
      </c>
      <c r="M8" s="386">
        <f>SUM(K8:L8)</f>
        <v>13282</v>
      </c>
      <c r="N8" s="385">
        <v>36655</v>
      </c>
      <c r="O8" s="384">
        <v>0</v>
      </c>
      <c r="P8" s="383">
        <f>SUM(N8:O8)</f>
        <v>36655</v>
      </c>
      <c r="Q8" s="373"/>
    </row>
    <row r="9" spans="1:17" s="173" customFormat="1" ht="23.1" customHeight="1">
      <c r="A9" s="217">
        <v>6</v>
      </c>
      <c r="B9" s="220"/>
      <c r="C9" s="392" t="s">
        <v>67</v>
      </c>
      <c r="D9" s="391">
        <v>93192</v>
      </c>
      <c r="E9" s="390">
        <v>13</v>
      </c>
      <c r="F9" s="375">
        <v>16425</v>
      </c>
      <c r="G9" s="375">
        <v>0</v>
      </c>
      <c r="H9" s="379">
        <f>G9/E9</f>
        <v>0</v>
      </c>
      <c r="I9" s="375">
        <f>SUM(F9:G9)</f>
        <v>16425</v>
      </c>
      <c r="J9" s="378">
        <f>IF(I9=0,0,(I9/D9)*100)</f>
        <v>17.624903425186712</v>
      </c>
      <c r="K9" s="376">
        <v>6945</v>
      </c>
      <c r="L9" s="219">
        <v>0</v>
      </c>
      <c r="M9" s="218">
        <f>SUM(K9:L9)</f>
        <v>6945</v>
      </c>
      <c r="N9" s="376">
        <v>22943</v>
      </c>
      <c r="O9" s="219">
        <v>0</v>
      </c>
      <c r="P9" s="397">
        <f>SUM(N9:O9)</f>
        <v>22943</v>
      </c>
      <c r="Q9" s="373"/>
    </row>
    <row r="10" spans="1:17" s="173" customFormat="1" ht="23.1" customHeight="1">
      <c r="A10" s="217">
        <v>7</v>
      </c>
      <c r="B10" s="220"/>
      <c r="C10" s="395" t="s">
        <v>66</v>
      </c>
      <c r="D10" s="394">
        <v>17200</v>
      </c>
      <c r="E10" s="393">
        <v>3</v>
      </c>
      <c r="F10" s="384">
        <v>1600</v>
      </c>
      <c r="G10" s="384">
        <v>100</v>
      </c>
      <c r="H10" s="387">
        <f>G10/E10</f>
        <v>33.333333333333336</v>
      </c>
      <c r="I10" s="384">
        <f>SUM(F10:G10)</f>
        <v>1700</v>
      </c>
      <c r="J10" s="368">
        <f>IF(I10=0,0,(I10/D10)*100)</f>
        <v>9.8837209302325579</v>
      </c>
      <c r="K10" s="399">
        <v>1118</v>
      </c>
      <c r="L10" s="219">
        <v>0</v>
      </c>
      <c r="M10" s="218">
        <f>SUM(K10:L10)</f>
        <v>1118</v>
      </c>
      <c r="N10" s="385">
        <v>0</v>
      </c>
      <c r="O10" s="384">
        <v>0</v>
      </c>
      <c r="P10" s="383">
        <f>SUM(N10:O10)</f>
        <v>0</v>
      </c>
      <c r="Q10" s="373"/>
    </row>
    <row r="11" spans="1:17" s="173" customFormat="1" ht="23.1" customHeight="1">
      <c r="A11" s="217">
        <v>8</v>
      </c>
      <c r="B11" s="220"/>
      <c r="C11" s="392" t="s">
        <v>65</v>
      </c>
      <c r="D11" s="391">
        <v>439181</v>
      </c>
      <c r="E11" s="390">
        <v>30</v>
      </c>
      <c r="F11" s="375">
        <v>0</v>
      </c>
      <c r="G11" s="375">
        <v>0</v>
      </c>
      <c r="H11" s="379">
        <f>G11/E11</f>
        <v>0</v>
      </c>
      <c r="I11" s="375">
        <f>SUM(F11:G11)</f>
        <v>0</v>
      </c>
      <c r="J11" s="378">
        <f>IF(I11=0,0,(I11/D11)*100)</f>
        <v>0</v>
      </c>
      <c r="K11" s="376">
        <v>0</v>
      </c>
      <c r="L11" s="375">
        <v>0</v>
      </c>
      <c r="M11" s="377">
        <f>SUM(K11:L11)</f>
        <v>0</v>
      </c>
      <c r="N11" s="376">
        <v>0</v>
      </c>
      <c r="O11" s="375">
        <v>0</v>
      </c>
      <c r="P11" s="374">
        <f>SUM(N11:O11)</f>
        <v>0</v>
      </c>
      <c r="Q11" s="373"/>
    </row>
    <row r="12" spans="1:17" s="173" customFormat="1" ht="23.1" customHeight="1">
      <c r="A12" s="217">
        <v>9</v>
      </c>
      <c r="B12" s="220"/>
      <c r="C12" s="395" t="s">
        <v>64</v>
      </c>
      <c r="D12" s="394">
        <v>178977</v>
      </c>
      <c r="E12" s="393">
        <v>12</v>
      </c>
      <c r="F12" s="384">
        <v>0</v>
      </c>
      <c r="G12" s="384">
        <v>0</v>
      </c>
      <c r="H12" s="387">
        <f>G12/E12</f>
        <v>0</v>
      </c>
      <c r="I12" s="384">
        <f>SUM(F12:G12)</f>
        <v>0</v>
      </c>
      <c r="J12" s="368">
        <f>IF(I12=0,0,(I12/D12)*100)</f>
        <v>0</v>
      </c>
      <c r="K12" s="385">
        <v>0</v>
      </c>
      <c r="L12" s="384">
        <v>0</v>
      </c>
      <c r="M12" s="386">
        <f>SUM(K12:L12)</f>
        <v>0</v>
      </c>
      <c r="N12" s="385">
        <v>0</v>
      </c>
      <c r="O12" s="384">
        <v>0</v>
      </c>
      <c r="P12" s="383">
        <f>SUM(N12:O12)</f>
        <v>0</v>
      </c>
      <c r="Q12" s="373"/>
    </row>
    <row r="13" spans="1:17" s="173" customFormat="1" ht="23.1" customHeight="1">
      <c r="A13" s="217">
        <v>10</v>
      </c>
      <c r="B13" s="220"/>
      <c r="C13" s="392" t="s">
        <v>63</v>
      </c>
      <c r="D13" s="391">
        <v>368879</v>
      </c>
      <c r="E13" s="390">
        <v>21</v>
      </c>
      <c r="F13" s="375">
        <v>700</v>
      </c>
      <c r="G13" s="375">
        <v>157</v>
      </c>
      <c r="H13" s="379">
        <f>G13/E13</f>
        <v>7.4761904761904763</v>
      </c>
      <c r="I13" s="375">
        <f>SUM(F13:G13)</f>
        <v>857</v>
      </c>
      <c r="J13" s="378">
        <f>IF(I13=0,0,(I13/D13)*100)</f>
        <v>0.23232550511143221</v>
      </c>
      <c r="K13" s="376">
        <v>0</v>
      </c>
      <c r="L13" s="375">
        <v>0</v>
      </c>
      <c r="M13" s="377">
        <f>SUM(K13:L13)</f>
        <v>0</v>
      </c>
      <c r="N13" s="376">
        <v>900</v>
      </c>
      <c r="O13" s="375">
        <v>200</v>
      </c>
      <c r="P13" s="374">
        <f>SUM(N13:O13)</f>
        <v>1100</v>
      </c>
      <c r="Q13" s="373"/>
    </row>
    <row r="14" spans="1:17" s="173" customFormat="1" ht="23.1" customHeight="1">
      <c r="A14" s="217">
        <v>11</v>
      </c>
      <c r="B14" s="220"/>
      <c r="C14" s="395" t="s">
        <v>61</v>
      </c>
      <c r="D14" s="394">
        <v>24955</v>
      </c>
      <c r="E14" s="393">
        <v>5</v>
      </c>
      <c r="F14" s="384">
        <v>0</v>
      </c>
      <c r="G14" s="384">
        <v>0</v>
      </c>
      <c r="H14" s="387">
        <f>G14/E14</f>
        <v>0</v>
      </c>
      <c r="I14" s="384">
        <f>SUM(F14:G14)</f>
        <v>0</v>
      </c>
      <c r="J14" s="368">
        <f>IF(I14=0,0,(I14/D14)*100)</f>
        <v>0</v>
      </c>
      <c r="K14" s="385">
        <v>0</v>
      </c>
      <c r="L14" s="384">
        <v>0</v>
      </c>
      <c r="M14" s="386">
        <f>SUM(K14:L14)</f>
        <v>0</v>
      </c>
      <c r="N14" s="385">
        <v>0</v>
      </c>
      <c r="O14" s="384">
        <v>0</v>
      </c>
      <c r="P14" s="383">
        <f>SUM(N14:O14)</f>
        <v>0</v>
      </c>
      <c r="Q14" s="373"/>
    </row>
    <row r="15" spans="1:17" s="173" customFormat="1" ht="23.1" customHeight="1">
      <c r="A15" s="217">
        <v>12</v>
      </c>
      <c r="B15" s="220"/>
      <c r="C15" s="392" t="s">
        <v>60</v>
      </c>
      <c r="D15" s="391">
        <v>114000</v>
      </c>
      <c r="E15" s="390">
        <v>14</v>
      </c>
      <c r="F15" s="375">
        <v>0</v>
      </c>
      <c r="G15" s="375">
        <v>0</v>
      </c>
      <c r="H15" s="379">
        <f>G15/E15</f>
        <v>0</v>
      </c>
      <c r="I15" s="375">
        <f>SUM(F15:G15)</f>
        <v>0</v>
      </c>
      <c r="J15" s="378">
        <f>IF(I15=0,0,(I15/D15)*100)</f>
        <v>0</v>
      </c>
      <c r="K15" s="399">
        <v>13259</v>
      </c>
      <c r="L15" s="219">
        <v>0</v>
      </c>
      <c r="M15" s="218">
        <f>SUM(K15:L15)</f>
        <v>13259</v>
      </c>
      <c r="N15" s="376">
        <v>10290</v>
      </c>
      <c r="O15" s="375">
        <v>0</v>
      </c>
      <c r="P15" s="374">
        <f>SUM(N15:O15)</f>
        <v>10290</v>
      </c>
      <c r="Q15" s="373"/>
    </row>
    <row r="16" spans="1:17" s="173" customFormat="1" ht="23.1" customHeight="1">
      <c r="A16" s="217">
        <v>13</v>
      </c>
      <c r="B16" s="220"/>
      <c r="C16" s="395" t="s">
        <v>59</v>
      </c>
      <c r="D16" s="394">
        <v>314644</v>
      </c>
      <c r="E16" s="393">
        <v>24</v>
      </c>
      <c r="F16" s="384">
        <v>0</v>
      </c>
      <c r="G16" s="384">
        <v>0</v>
      </c>
      <c r="H16" s="387">
        <f>G16/E16</f>
        <v>0</v>
      </c>
      <c r="I16" s="384">
        <f>SUM(F16:G16)</f>
        <v>0</v>
      </c>
      <c r="J16" s="368">
        <f>IF(I16=0,0,(I16/D16)*100)</f>
        <v>0</v>
      </c>
      <c r="K16" s="385">
        <v>1403</v>
      </c>
      <c r="L16" s="384">
        <v>196</v>
      </c>
      <c r="M16" s="386">
        <f>SUM(K16:L16)</f>
        <v>1599</v>
      </c>
      <c r="N16" s="385">
        <v>1070</v>
      </c>
      <c r="O16" s="384">
        <v>178</v>
      </c>
      <c r="P16" s="383">
        <f>SUM(N16:O16)</f>
        <v>1248</v>
      </c>
      <c r="Q16" s="373"/>
    </row>
    <row r="17" spans="1:17" s="173" customFormat="1" ht="23.1" customHeight="1">
      <c r="A17" s="217">
        <v>14</v>
      </c>
      <c r="B17" s="220"/>
      <c r="C17" s="392" t="s">
        <v>141</v>
      </c>
      <c r="D17" s="391">
        <v>313142</v>
      </c>
      <c r="E17" s="390">
        <v>19</v>
      </c>
      <c r="F17" s="375">
        <v>0</v>
      </c>
      <c r="G17" s="375">
        <v>0</v>
      </c>
      <c r="H17" s="379">
        <f>G17/E17</f>
        <v>0</v>
      </c>
      <c r="I17" s="375">
        <f>SUM(F17:G17)</f>
        <v>0</v>
      </c>
      <c r="J17" s="378">
        <f>IF(I17=0,0,(I17/D17)*100)</f>
        <v>0</v>
      </c>
      <c r="K17" s="376">
        <v>1840</v>
      </c>
      <c r="L17" s="375">
        <v>0</v>
      </c>
      <c r="M17" s="377">
        <f>SUM(K17:L17)</f>
        <v>1840</v>
      </c>
      <c r="N17" s="376">
        <v>0</v>
      </c>
      <c r="O17" s="375">
        <v>0</v>
      </c>
      <c r="P17" s="374">
        <f>SUM(N17:O17)</f>
        <v>0</v>
      </c>
      <c r="Q17" s="373"/>
    </row>
    <row r="18" spans="1:17" s="173" customFormat="1" ht="23.1" customHeight="1">
      <c r="A18" s="217">
        <v>15</v>
      </c>
      <c r="B18" s="220"/>
      <c r="C18" s="395" t="s">
        <v>57</v>
      </c>
      <c r="D18" s="394">
        <v>72220</v>
      </c>
      <c r="E18" s="393">
        <v>5</v>
      </c>
      <c r="F18" s="384">
        <v>0</v>
      </c>
      <c r="G18" s="384">
        <v>0</v>
      </c>
      <c r="H18" s="387">
        <f>G18/E18</f>
        <v>0</v>
      </c>
      <c r="I18" s="384">
        <f>SUM(F18:G18)</f>
        <v>0</v>
      </c>
      <c r="J18" s="368">
        <f>IF(I18=0,0,(I18/D18)*100)</f>
        <v>0</v>
      </c>
      <c r="K18" s="385">
        <v>0</v>
      </c>
      <c r="L18" s="384">
        <v>0</v>
      </c>
      <c r="M18" s="386">
        <f>SUM(K18:L18)</f>
        <v>0</v>
      </c>
      <c r="N18" s="385">
        <v>0</v>
      </c>
      <c r="O18" s="384">
        <v>0</v>
      </c>
      <c r="P18" s="383">
        <f>SUM(N18:O18)</f>
        <v>0</v>
      </c>
      <c r="Q18" s="373"/>
    </row>
    <row r="19" spans="1:17" s="173" customFormat="1" ht="23.1" customHeight="1">
      <c r="A19" s="217">
        <v>16</v>
      </c>
      <c r="B19" s="220"/>
      <c r="C19" s="392" t="s">
        <v>56</v>
      </c>
      <c r="D19" s="391">
        <v>213500</v>
      </c>
      <c r="E19" s="390">
        <v>17</v>
      </c>
      <c r="F19" s="375">
        <v>0</v>
      </c>
      <c r="G19" s="375">
        <v>0</v>
      </c>
      <c r="H19" s="379">
        <f>G19/E19</f>
        <v>0</v>
      </c>
      <c r="I19" s="375">
        <f>SUM(F19:G19)</f>
        <v>0</v>
      </c>
      <c r="J19" s="378">
        <f>IF(I19=0,0,(I19/D19)*100)</f>
        <v>0</v>
      </c>
      <c r="K19" s="376">
        <v>0</v>
      </c>
      <c r="L19" s="375">
        <v>0</v>
      </c>
      <c r="M19" s="377">
        <f>SUM(K19:L19)</f>
        <v>0</v>
      </c>
      <c r="N19" s="376">
        <v>0</v>
      </c>
      <c r="O19" s="375">
        <v>0</v>
      </c>
      <c r="P19" s="374">
        <f>SUM(N19:O19)</f>
        <v>0</v>
      </c>
      <c r="Q19" s="373"/>
    </row>
    <row r="20" spans="1:17" s="173" customFormat="1" ht="23.1" customHeight="1">
      <c r="A20" s="217">
        <v>17</v>
      </c>
      <c r="B20" s="216"/>
      <c r="C20" s="395" t="s">
        <v>55</v>
      </c>
      <c r="D20" s="394">
        <v>218053</v>
      </c>
      <c r="E20" s="393">
        <v>16</v>
      </c>
      <c r="F20" s="384">
        <v>0</v>
      </c>
      <c r="G20" s="384">
        <v>0</v>
      </c>
      <c r="H20" s="387">
        <f>G20/E20</f>
        <v>0</v>
      </c>
      <c r="I20" s="384">
        <f>SUM(F20:G20)</f>
        <v>0</v>
      </c>
      <c r="J20" s="368">
        <f>IF(I20=0,0,(I20/D20)*100)</f>
        <v>0</v>
      </c>
      <c r="K20" s="385">
        <v>0</v>
      </c>
      <c r="L20" s="384">
        <v>0</v>
      </c>
      <c r="M20" s="386">
        <f>SUM(K20:L20)</f>
        <v>0</v>
      </c>
      <c r="N20" s="385">
        <v>0</v>
      </c>
      <c r="O20" s="384">
        <v>0</v>
      </c>
      <c r="P20" s="383">
        <f>SUM(N20:O20)</f>
        <v>0</v>
      </c>
      <c r="Q20" s="373"/>
    </row>
    <row r="21" spans="1:17" s="173" customFormat="1" ht="23.1" customHeight="1">
      <c r="A21" s="189">
        <v>18</v>
      </c>
      <c r="B21" s="225" t="s">
        <v>161</v>
      </c>
      <c r="C21" s="392" t="s">
        <v>53</v>
      </c>
      <c r="D21" s="391">
        <v>387211</v>
      </c>
      <c r="E21" s="390">
        <v>27</v>
      </c>
      <c r="F21" s="375">
        <v>0</v>
      </c>
      <c r="G21" s="375">
        <v>0</v>
      </c>
      <c r="H21" s="379">
        <f>G21/E21</f>
        <v>0</v>
      </c>
      <c r="I21" s="375">
        <f>SUM(F21:G21)</f>
        <v>0</v>
      </c>
      <c r="J21" s="378">
        <f>IF(I21=0,0,(I21/D21)*100)</f>
        <v>0</v>
      </c>
      <c r="K21" s="376">
        <v>0</v>
      </c>
      <c r="L21" s="375">
        <v>0</v>
      </c>
      <c r="M21" s="377">
        <f>SUM(K21:L21)</f>
        <v>0</v>
      </c>
      <c r="N21" s="376">
        <v>0</v>
      </c>
      <c r="O21" s="375">
        <v>0</v>
      </c>
      <c r="P21" s="374">
        <f>SUM(N21:O21)</f>
        <v>0</v>
      </c>
      <c r="Q21" s="373"/>
    </row>
    <row r="22" spans="1:17" s="173" customFormat="1" ht="23.1" customHeight="1">
      <c r="A22" s="189">
        <v>19</v>
      </c>
      <c r="B22" s="224"/>
      <c r="C22" s="395" t="s">
        <v>52</v>
      </c>
      <c r="D22" s="394">
        <v>60180</v>
      </c>
      <c r="E22" s="393">
        <v>8</v>
      </c>
      <c r="F22" s="384">
        <v>27383</v>
      </c>
      <c r="G22" s="384">
        <v>309</v>
      </c>
      <c r="H22" s="387">
        <f>G22/E22</f>
        <v>38.625</v>
      </c>
      <c r="I22" s="384">
        <f>SUM(F22:G22)</f>
        <v>27692</v>
      </c>
      <c r="J22" s="368">
        <f>IF(I22=0,0,(I22/D22)*100)</f>
        <v>46.015287470920576</v>
      </c>
      <c r="K22" s="385">
        <v>4445</v>
      </c>
      <c r="L22" s="384">
        <v>8</v>
      </c>
      <c r="M22" s="386">
        <f>SUM(K22:L22)</f>
        <v>4453</v>
      </c>
      <c r="N22" s="385">
        <v>0</v>
      </c>
      <c r="O22" s="384">
        <v>0</v>
      </c>
      <c r="P22" s="383">
        <f>SUM(N22:O22)</f>
        <v>0</v>
      </c>
      <c r="Q22" s="373"/>
    </row>
    <row r="23" spans="1:17" s="173" customFormat="1" ht="23.1" customHeight="1">
      <c r="A23" s="189">
        <v>20</v>
      </c>
      <c r="B23" s="224"/>
      <c r="C23" s="392" t="s">
        <v>51</v>
      </c>
      <c r="D23" s="391">
        <v>66700</v>
      </c>
      <c r="E23" s="390">
        <v>8</v>
      </c>
      <c r="F23" s="375">
        <v>540</v>
      </c>
      <c r="G23" s="375">
        <v>0</v>
      </c>
      <c r="H23" s="379">
        <f>G23/E23</f>
        <v>0</v>
      </c>
      <c r="I23" s="375">
        <f>SUM(F23:G23)</f>
        <v>540</v>
      </c>
      <c r="J23" s="378">
        <f>IF(I23=0,0,(I23/D23)*100)</f>
        <v>0.80959520239880056</v>
      </c>
      <c r="K23" s="376">
        <v>135</v>
      </c>
      <c r="L23" s="375">
        <v>0</v>
      </c>
      <c r="M23" s="377">
        <f>SUM(K23:L23)</f>
        <v>135</v>
      </c>
      <c r="N23" s="376">
        <v>1195</v>
      </c>
      <c r="O23" s="375">
        <v>0</v>
      </c>
      <c r="P23" s="374">
        <f>SUM(N23:O23)</f>
        <v>1195</v>
      </c>
      <c r="Q23" s="373"/>
    </row>
    <row r="24" spans="1:17" s="173" customFormat="1" ht="23.1" customHeight="1">
      <c r="A24" s="189">
        <v>21</v>
      </c>
      <c r="B24" s="224"/>
      <c r="C24" s="395" t="s">
        <v>50</v>
      </c>
      <c r="D24" s="394">
        <v>140419</v>
      </c>
      <c r="E24" s="393">
        <v>13</v>
      </c>
      <c r="F24" s="384">
        <v>0</v>
      </c>
      <c r="G24" s="384">
        <v>0</v>
      </c>
      <c r="H24" s="387">
        <f>G24/E24</f>
        <v>0</v>
      </c>
      <c r="I24" s="384">
        <f>SUM(F24:G24)</f>
        <v>0</v>
      </c>
      <c r="J24" s="368">
        <f>IF(I24=0,0,(I24/D24)*100)</f>
        <v>0</v>
      </c>
      <c r="K24" s="385">
        <v>0</v>
      </c>
      <c r="L24" s="384">
        <v>0</v>
      </c>
      <c r="M24" s="386">
        <f>SUM(K24:L24)</f>
        <v>0</v>
      </c>
      <c r="N24" s="385">
        <v>0</v>
      </c>
      <c r="O24" s="384">
        <v>0</v>
      </c>
      <c r="P24" s="383">
        <f>SUM(N24:O24)</f>
        <v>0</v>
      </c>
      <c r="Q24" s="373"/>
    </row>
    <row r="25" spans="1:17" s="173" customFormat="1" ht="23.1" customHeight="1">
      <c r="A25" s="189">
        <v>22</v>
      </c>
      <c r="B25" s="224"/>
      <c r="C25" s="392" t="s">
        <v>49</v>
      </c>
      <c r="D25" s="391">
        <v>106863</v>
      </c>
      <c r="E25" s="390">
        <v>12</v>
      </c>
      <c r="F25" s="375">
        <v>0</v>
      </c>
      <c r="G25" s="375">
        <v>0</v>
      </c>
      <c r="H25" s="379">
        <f>G25/E25</f>
        <v>0</v>
      </c>
      <c r="I25" s="375">
        <f>SUM(F25:G25)</f>
        <v>0</v>
      </c>
      <c r="J25" s="378">
        <f>IF(I25=0,0,(I25/D25)*100)</f>
        <v>0</v>
      </c>
      <c r="K25" s="376">
        <v>0</v>
      </c>
      <c r="L25" s="375">
        <v>0</v>
      </c>
      <c r="M25" s="377">
        <f>SUM(K25:L25)</f>
        <v>0</v>
      </c>
      <c r="N25" s="376">
        <v>0</v>
      </c>
      <c r="O25" s="375">
        <v>0</v>
      </c>
      <c r="P25" s="374">
        <f>SUM(N25:O25)</f>
        <v>0</v>
      </c>
      <c r="Q25" s="373"/>
    </row>
    <row r="26" spans="1:17" s="173" customFormat="1" ht="23.1" customHeight="1">
      <c r="A26" s="189">
        <v>23</v>
      </c>
      <c r="B26" s="224"/>
      <c r="C26" s="395" t="s">
        <v>48</v>
      </c>
      <c r="D26" s="394">
        <v>28934</v>
      </c>
      <c r="E26" s="393">
        <v>4</v>
      </c>
      <c r="F26" s="384">
        <v>0</v>
      </c>
      <c r="G26" s="384">
        <v>0</v>
      </c>
      <c r="H26" s="387">
        <f>G26/E26</f>
        <v>0</v>
      </c>
      <c r="I26" s="384">
        <f>SUM(F26:G26)</f>
        <v>0</v>
      </c>
      <c r="J26" s="368">
        <f>IF(I26=0,0,(I26/D26)*100)</f>
        <v>0</v>
      </c>
      <c r="K26" s="385">
        <v>0</v>
      </c>
      <c r="L26" s="384">
        <v>0</v>
      </c>
      <c r="M26" s="386">
        <f>SUM(K26:L26)</f>
        <v>0</v>
      </c>
      <c r="N26" s="385">
        <v>0</v>
      </c>
      <c r="O26" s="384">
        <v>0</v>
      </c>
      <c r="P26" s="383">
        <f>SUM(N26:O26)</f>
        <v>0</v>
      </c>
      <c r="Q26" s="373"/>
    </row>
    <row r="27" spans="1:17" s="173" customFormat="1" ht="23.1" customHeight="1">
      <c r="A27" s="217">
        <v>24</v>
      </c>
      <c r="B27" s="223" t="s">
        <v>47</v>
      </c>
      <c r="C27" s="392" t="s">
        <v>46</v>
      </c>
      <c r="D27" s="391">
        <v>662663</v>
      </c>
      <c r="E27" s="390">
        <v>26</v>
      </c>
      <c r="F27" s="375">
        <v>0</v>
      </c>
      <c r="G27" s="375">
        <v>0</v>
      </c>
      <c r="H27" s="379">
        <f>G27/E27</f>
        <v>0</v>
      </c>
      <c r="I27" s="375">
        <f>SUM(F27:G27)</f>
        <v>0</v>
      </c>
      <c r="J27" s="378">
        <f>IF(I27=0,0,(I27/D27)*100)</f>
        <v>0</v>
      </c>
      <c r="K27" s="376">
        <v>0</v>
      </c>
      <c r="L27" s="375">
        <v>0</v>
      </c>
      <c r="M27" s="377">
        <f>SUM(K27:L27)</f>
        <v>0</v>
      </c>
      <c r="N27" s="376">
        <v>28068</v>
      </c>
      <c r="O27" s="375">
        <v>2000</v>
      </c>
      <c r="P27" s="374">
        <f>SUM(N27:O27)</f>
        <v>30068</v>
      </c>
      <c r="Q27" s="373"/>
    </row>
    <row r="28" spans="1:17" s="173" customFormat="1" ht="23.1" customHeight="1">
      <c r="A28" s="217">
        <v>25</v>
      </c>
      <c r="B28" s="220"/>
      <c r="C28" s="395" t="s">
        <v>45</v>
      </c>
      <c r="D28" s="394">
        <v>255000</v>
      </c>
      <c r="E28" s="393">
        <v>30</v>
      </c>
      <c r="F28" s="384">
        <v>0</v>
      </c>
      <c r="G28" s="384">
        <v>0</v>
      </c>
      <c r="H28" s="387">
        <f>G28/E28</f>
        <v>0</v>
      </c>
      <c r="I28" s="384">
        <f>SUM(F28:G28)</f>
        <v>0</v>
      </c>
      <c r="J28" s="368">
        <f>IF(I28=0,0,(I28/D28)*100)</f>
        <v>0</v>
      </c>
      <c r="K28" s="385">
        <v>0</v>
      </c>
      <c r="L28" s="384">
        <v>0</v>
      </c>
      <c r="M28" s="386">
        <f>SUM(K28:L28)</f>
        <v>0</v>
      </c>
      <c r="N28" s="385">
        <v>0</v>
      </c>
      <c r="O28" s="384">
        <v>0</v>
      </c>
      <c r="P28" s="383">
        <f>SUM(N28:O28)</f>
        <v>0</v>
      </c>
      <c r="Q28" s="373"/>
    </row>
    <row r="29" spans="1:17" s="173" customFormat="1" ht="23.1" customHeight="1">
      <c r="A29" s="217">
        <v>26</v>
      </c>
      <c r="B29" s="220"/>
      <c r="C29" s="398" t="s">
        <v>44</v>
      </c>
      <c r="D29" s="396">
        <v>358833</v>
      </c>
      <c r="E29" s="390">
        <v>19</v>
      </c>
      <c r="F29" s="375">
        <v>0</v>
      </c>
      <c r="G29" s="375">
        <v>0</v>
      </c>
      <c r="H29" s="379">
        <f>G29/E29</f>
        <v>0</v>
      </c>
      <c r="I29" s="375">
        <f>SUM(F29:G29)</f>
        <v>0</v>
      </c>
      <c r="J29" s="378">
        <f>IF(I29=0,0,(I29/D29)*100)</f>
        <v>0</v>
      </c>
      <c r="K29" s="376">
        <v>0</v>
      </c>
      <c r="L29" s="375">
        <v>0</v>
      </c>
      <c r="M29" s="377">
        <f>SUM(K29:L29)</f>
        <v>0</v>
      </c>
      <c r="N29" s="376">
        <v>0</v>
      </c>
      <c r="O29" s="375">
        <v>0</v>
      </c>
      <c r="P29" s="374">
        <f>SUM(N29:O29)</f>
        <v>0</v>
      </c>
      <c r="Q29" s="373"/>
    </row>
    <row r="30" spans="1:17" s="173" customFormat="1" ht="23.1" customHeight="1">
      <c r="A30" s="217">
        <v>27</v>
      </c>
      <c r="B30" s="220"/>
      <c r="C30" s="395" t="s">
        <v>43</v>
      </c>
      <c r="D30" s="394">
        <v>31789</v>
      </c>
      <c r="E30" s="393">
        <v>5</v>
      </c>
      <c r="F30" s="384">
        <v>0</v>
      </c>
      <c r="G30" s="384">
        <v>0</v>
      </c>
      <c r="H30" s="387">
        <f>G30/E30</f>
        <v>0</v>
      </c>
      <c r="I30" s="384">
        <f>SUM(F30:G30)</f>
        <v>0</v>
      </c>
      <c r="J30" s="368">
        <f>IF(I30=0,0,(I30/D30)*100)</f>
        <v>0</v>
      </c>
      <c r="K30" s="385">
        <v>0</v>
      </c>
      <c r="L30" s="384">
        <v>0</v>
      </c>
      <c r="M30" s="386">
        <f>SUM(K30:L30)</f>
        <v>0</v>
      </c>
      <c r="N30" s="385">
        <v>0</v>
      </c>
      <c r="O30" s="384">
        <v>0</v>
      </c>
      <c r="P30" s="383">
        <f>SUM(N30:O30)</f>
        <v>0</v>
      </c>
      <c r="Q30" s="373"/>
    </row>
    <row r="31" spans="1:17" s="173" customFormat="1" ht="23.1" customHeight="1">
      <c r="A31" s="217">
        <v>28</v>
      </c>
      <c r="B31" s="220"/>
      <c r="C31" s="392" t="s">
        <v>42</v>
      </c>
      <c r="D31" s="391">
        <v>427832</v>
      </c>
      <c r="E31" s="390">
        <v>22</v>
      </c>
      <c r="F31" s="375">
        <v>0</v>
      </c>
      <c r="G31" s="375">
        <v>0</v>
      </c>
      <c r="H31" s="379">
        <f>G31/E31</f>
        <v>0</v>
      </c>
      <c r="I31" s="375">
        <f>SUM(F31:G31)</f>
        <v>0</v>
      </c>
      <c r="J31" s="378">
        <f>IF(I31=0,0,(I31/D31)*100)</f>
        <v>0</v>
      </c>
      <c r="K31" s="376">
        <v>0</v>
      </c>
      <c r="L31" s="375">
        <v>0</v>
      </c>
      <c r="M31" s="377">
        <f>SUM(K31:L31)</f>
        <v>0</v>
      </c>
      <c r="N31" s="376">
        <v>0</v>
      </c>
      <c r="O31" s="375">
        <v>0</v>
      </c>
      <c r="P31" s="374">
        <f>SUM(N31:O31)</f>
        <v>0</v>
      </c>
      <c r="Q31" s="373"/>
    </row>
    <row r="32" spans="1:17" s="173" customFormat="1" ht="23.1" customHeight="1">
      <c r="A32" s="217">
        <v>29</v>
      </c>
      <c r="B32" s="220"/>
      <c r="C32" s="395" t="s">
        <v>40</v>
      </c>
      <c r="D32" s="394">
        <v>108000</v>
      </c>
      <c r="E32" s="393">
        <v>10</v>
      </c>
      <c r="F32" s="384">
        <v>0</v>
      </c>
      <c r="G32" s="384">
        <v>0</v>
      </c>
      <c r="H32" s="387">
        <f>G32/E32</f>
        <v>0</v>
      </c>
      <c r="I32" s="384">
        <f>SUM(F32:G32)</f>
        <v>0</v>
      </c>
      <c r="J32" s="368">
        <f>IF(I32=0,0,(I32/D32)*100)</f>
        <v>0</v>
      </c>
      <c r="K32" s="385">
        <v>0</v>
      </c>
      <c r="L32" s="384">
        <v>0</v>
      </c>
      <c r="M32" s="386">
        <f>SUM(K32:L32)</f>
        <v>0</v>
      </c>
      <c r="N32" s="385">
        <v>0</v>
      </c>
      <c r="O32" s="384">
        <v>0</v>
      </c>
      <c r="P32" s="383">
        <f>SUM(N32:O32)</f>
        <v>0</v>
      </c>
      <c r="Q32" s="373"/>
    </row>
    <row r="33" spans="1:17" s="173" customFormat="1" ht="23.1" customHeight="1">
      <c r="A33" s="217">
        <v>30</v>
      </c>
      <c r="B33" s="220"/>
      <c r="C33" s="392" t="s">
        <v>39</v>
      </c>
      <c r="D33" s="391">
        <v>201566</v>
      </c>
      <c r="E33" s="390">
        <v>17</v>
      </c>
      <c r="F33" s="375">
        <v>3060</v>
      </c>
      <c r="G33" s="375">
        <v>0</v>
      </c>
      <c r="H33" s="379">
        <f>G33/E33</f>
        <v>0</v>
      </c>
      <c r="I33" s="375">
        <f>SUM(F33:G33)</f>
        <v>3060</v>
      </c>
      <c r="J33" s="378">
        <f>IF(I33=0,0,(I33/D33)*100)</f>
        <v>1.5181131738487641</v>
      </c>
      <c r="K33" s="376">
        <v>8869</v>
      </c>
      <c r="L33" s="375">
        <v>225</v>
      </c>
      <c r="M33" s="377">
        <f>SUM(K33:L33)</f>
        <v>9094</v>
      </c>
      <c r="N33" s="376">
        <v>0</v>
      </c>
      <c r="O33" s="375">
        <v>0</v>
      </c>
      <c r="P33" s="374">
        <f>SUM(N33:O33)</f>
        <v>0</v>
      </c>
      <c r="Q33" s="373"/>
    </row>
    <row r="34" spans="1:17" s="173" customFormat="1" ht="23.1" customHeight="1">
      <c r="A34" s="217">
        <v>31</v>
      </c>
      <c r="B34" s="220"/>
      <c r="C34" s="395" t="s">
        <v>37</v>
      </c>
      <c r="D34" s="394">
        <v>64191</v>
      </c>
      <c r="E34" s="393">
        <v>8</v>
      </c>
      <c r="F34" s="384">
        <v>0</v>
      </c>
      <c r="G34" s="384">
        <v>0</v>
      </c>
      <c r="H34" s="387">
        <f>G34/E34</f>
        <v>0</v>
      </c>
      <c r="I34" s="384">
        <f>SUM(F34:G34)</f>
        <v>0</v>
      </c>
      <c r="J34" s="368">
        <f>IF(I34=0,0,(I34/D34)*100)</f>
        <v>0</v>
      </c>
      <c r="K34" s="385">
        <v>0</v>
      </c>
      <c r="L34" s="384">
        <v>0</v>
      </c>
      <c r="M34" s="386">
        <f>SUM(K34:L34)</f>
        <v>0</v>
      </c>
      <c r="N34" s="385">
        <v>0</v>
      </c>
      <c r="O34" s="384">
        <v>0</v>
      </c>
      <c r="P34" s="383">
        <f>SUM(N34:O34)</f>
        <v>0</v>
      </c>
      <c r="Q34" s="373"/>
    </row>
    <row r="35" spans="1:17" s="173" customFormat="1" ht="23.1" customHeight="1">
      <c r="A35" s="217">
        <v>32</v>
      </c>
      <c r="B35" s="220"/>
      <c r="C35" s="392" t="s">
        <v>36</v>
      </c>
      <c r="D35" s="396">
        <v>442090</v>
      </c>
      <c r="E35" s="390">
        <v>26</v>
      </c>
      <c r="F35" s="375">
        <v>0</v>
      </c>
      <c r="G35" s="375">
        <v>0</v>
      </c>
      <c r="H35" s="379">
        <f>G35/E35</f>
        <v>0</v>
      </c>
      <c r="I35" s="375">
        <f>SUM(F35:G35)</f>
        <v>0</v>
      </c>
      <c r="J35" s="378">
        <f>IF(I35=0,0,(I35/D35)*100)</f>
        <v>0</v>
      </c>
      <c r="K35" s="376">
        <v>0</v>
      </c>
      <c r="L35" s="375">
        <v>0</v>
      </c>
      <c r="M35" s="377">
        <f>SUM(K35:L35)</f>
        <v>0</v>
      </c>
      <c r="N35" s="376">
        <v>0</v>
      </c>
      <c r="O35" s="375">
        <v>0</v>
      </c>
      <c r="P35" s="374">
        <f>SUM(N35:O35)</f>
        <v>0</v>
      </c>
      <c r="Q35" s="373"/>
    </row>
    <row r="36" spans="1:17" s="173" customFormat="1" ht="23.1" customHeight="1">
      <c r="A36" s="217">
        <v>33</v>
      </c>
      <c r="B36" s="220"/>
      <c r="C36" s="395" t="s">
        <v>35</v>
      </c>
      <c r="D36" s="394">
        <v>188242</v>
      </c>
      <c r="E36" s="393">
        <v>11</v>
      </c>
      <c r="F36" s="384">
        <v>0</v>
      </c>
      <c r="G36" s="384">
        <v>0</v>
      </c>
      <c r="H36" s="387">
        <f>G36/E36</f>
        <v>0</v>
      </c>
      <c r="I36" s="384">
        <f>SUM(F36:G36)</f>
        <v>0</v>
      </c>
      <c r="J36" s="368">
        <f>IF(I36=0,0,(I36/D36)*100)</f>
        <v>0</v>
      </c>
      <c r="K36" s="385">
        <v>0</v>
      </c>
      <c r="L36" s="384">
        <v>0</v>
      </c>
      <c r="M36" s="386">
        <f>SUM(K36:L36)</f>
        <v>0</v>
      </c>
      <c r="N36" s="385">
        <v>4377</v>
      </c>
      <c r="O36" s="384">
        <v>0</v>
      </c>
      <c r="P36" s="383">
        <f>SUM(N36:O36)</f>
        <v>4377</v>
      </c>
      <c r="Q36" s="373"/>
    </row>
    <row r="37" spans="1:17" s="173" customFormat="1" ht="23.1" customHeight="1">
      <c r="A37" s="217">
        <v>34</v>
      </c>
      <c r="B37" s="220"/>
      <c r="C37" s="392" t="s">
        <v>34</v>
      </c>
      <c r="D37" s="391">
        <v>51513</v>
      </c>
      <c r="E37" s="390">
        <v>8</v>
      </c>
      <c r="F37" s="375">
        <v>1100</v>
      </c>
      <c r="G37" s="375">
        <v>0</v>
      </c>
      <c r="H37" s="379">
        <f>G37/E37</f>
        <v>0</v>
      </c>
      <c r="I37" s="375">
        <f>SUM(F37:G37)</f>
        <v>1100</v>
      </c>
      <c r="J37" s="378">
        <f>IF(I37=0,0,(I37/D37)*100)</f>
        <v>2.1353833013025838</v>
      </c>
      <c r="K37" s="376">
        <v>186</v>
      </c>
      <c r="L37" s="375">
        <v>0</v>
      </c>
      <c r="M37" s="377">
        <f>SUM(K37:L37)</f>
        <v>186</v>
      </c>
      <c r="N37" s="376">
        <v>0</v>
      </c>
      <c r="O37" s="375">
        <v>0</v>
      </c>
      <c r="P37" s="374">
        <f>SUM(N37:O37)</f>
        <v>0</v>
      </c>
      <c r="Q37" s="373"/>
    </row>
    <row r="38" spans="1:17" s="173" customFormat="1" ht="23.1" customHeight="1">
      <c r="A38" s="217">
        <v>35</v>
      </c>
      <c r="B38" s="220"/>
      <c r="C38" s="395" t="s">
        <v>33</v>
      </c>
      <c r="D38" s="394">
        <v>251652</v>
      </c>
      <c r="E38" s="393">
        <v>15</v>
      </c>
      <c r="F38" s="384">
        <v>4200</v>
      </c>
      <c r="G38" s="384">
        <v>0</v>
      </c>
      <c r="H38" s="387">
        <f>G38/E38</f>
        <v>0</v>
      </c>
      <c r="I38" s="384">
        <f>SUM(F38:G38)</f>
        <v>4200</v>
      </c>
      <c r="J38" s="368">
        <f>IF(I38=0,0,(I38/D38)*100)</f>
        <v>1.6689714367459825</v>
      </c>
      <c r="K38" s="385">
        <v>4497</v>
      </c>
      <c r="L38" s="384">
        <v>0</v>
      </c>
      <c r="M38" s="386">
        <f>SUM(K38:L38)</f>
        <v>4497</v>
      </c>
      <c r="N38" s="385">
        <v>0</v>
      </c>
      <c r="O38" s="384">
        <v>0</v>
      </c>
      <c r="P38" s="383">
        <f>SUM(N38:O38)</f>
        <v>0</v>
      </c>
      <c r="Q38" s="373"/>
    </row>
    <row r="39" spans="1:17" s="173" customFormat="1" ht="23.1" customHeight="1">
      <c r="A39" s="217">
        <v>36</v>
      </c>
      <c r="B39" s="220"/>
      <c r="C39" s="392" t="s">
        <v>32</v>
      </c>
      <c r="D39" s="391">
        <v>62487</v>
      </c>
      <c r="E39" s="390">
        <v>7</v>
      </c>
      <c r="F39" s="375">
        <v>0</v>
      </c>
      <c r="G39" s="375">
        <v>0</v>
      </c>
      <c r="H39" s="379">
        <f>G39/E39</f>
        <v>0</v>
      </c>
      <c r="I39" s="375">
        <f>SUM(F39:G39)</f>
        <v>0</v>
      </c>
      <c r="J39" s="378">
        <f>IF(I39=0,0,(I39/D39)*100)</f>
        <v>0</v>
      </c>
      <c r="K39" s="376">
        <v>0</v>
      </c>
      <c r="L39" s="375">
        <v>0</v>
      </c>
      <c r="M39" s="377">
        <f>SUM(K39:L39)</f>
        <v>0</v>
      </c>
      <c r="N39" s="376">
        <v>0</v>
      </c>
      <c r="O39" s="375">
        <v>0</v>
      </c>
      <c r="P39" s="374">
        <f>SUM(N39:O39)</f>
        <v>0</v>
      </c>
      <c r="Q39" s="373"/>
    </row>
    <row r="40" spans="1:17" s="173" customFormat="1" ht="23.1" customHeight="1">
      <c r="A40" s="217">
        <v>37</v>
      </c>
      <c r="B40" s="220"/>
      <c r="C40" s="395" t="s">
        <v>31</v>
      </c>
      <c r="D40" s="394">
        <v>49750</v>
      </c>
      <c r="E40" s="393">
        <v>6</v>
      </c>
      <c r="F40" s="384">
        <v>0</v>
      </c>
      <c r="G40" s="384">
        <v>0</v>
      </c>
      <c r="H40" s="387">
        <f>G40/E40</f>
        <v>0</v>
      </c>
      <c r="I40" s="384">
        <f>SUM(F40:G40)</f>
        <v>0</v>
      </c>
      <c r="J40" s="368">
        <f>IF(I40=0,0,(I40/D40)*100)</f>
        <v>0</v>
      </c>
      <c r="K40" s="385">
        <v>0</v>
      </c>
      <c r="L40" s="384">
        <v>0</v>
      </c>
      <c r="M40" s="386">
        <f>SUM(K40:L40)</f>
        <v>0</v>
      </c>
      <c r="N40" s="385">
        <v>0</v>
      </c>
      <c r="O40" s="384">
        <v>0</v>
      </c>
      <c r="P40" s="383">
        <f>SUM(N40:O40)</f>
        <v>0</v>
      </c>
      <c r="Q40" s="373"/>
    </row>
    <row r="41" spans="1:17" s="173" customFormat="1" ht="23.1" customHeight="1">
      <c r="A41" s="217">
        <v>38</v>
      </c>
      <c r="B41" s="220"/>
      <c r="C41" s="392" t="s">
        <v>30</v>
      </c>
      <c r="D41" s="391">
        <v>52259</v>
      </c>
      <c r="E41" s="390">
        <v>5</v>
      </c>
      <c r="F41" s="375">
        <v>0</v>
      </c>
      <c r="G41" s="375">
        <v>0</v>
      </c>
      <c r="H41" s="379">
        <f>G41/E41</f>
        <v>0</v>
      </c>
      <c r="I41" s="375">
        <f>SUM(F41:G41)</f>
        <v>0</v>
      </c>
      <c r="J41" s="378">
        <f>IF(I41=0,0,(I41/D41)*100)</f>
        <v>0</v>
      </c>
      <c r="K41" s="376">
        <v>0</v>
      </c>
      <c r="L41" s="375">
        <v>0</v>
      </c>
      <c r="M41" s="377">
        <f>SUM(K41:L41)</f>
        <v>0</v>
      </c>
      <c r="N41" s="376">
        <v>0</v>
      </c>
      <c r="O41" s="375">
        <v>0</v>
      </c>
      <c r="P41" s="374">
        <f>SUM(N41:O41)</f>
        <v>0</v>
      </c>
      <c r="Q41" s="373"/>
    </row>
    <row r="42" spans="1:17" s="173" customFormat="1" ht="23.1" customHeight="1">
      <c r="A42" s="217">
        <v>39</v>
      </c>
      <c r="B42" s="220"/>
      <c r="C42" s="395" t="s">
        <v>29</v>
      </c>
      <c r="D42" s="394">
        <v>135481</v>
      </c>
      <c r="E42" s="393">
        <v>9</v>
      </c>
      <c r="F42" s="384">
        <v>7332</v>
      </c>
      <c r="G42" s="384">
        <v>798</v>
      </c>
      <c r="H42" s="387">
        <f>G42/E42</f>
        <v>88.666666666666671</v>
      </c>
      <c r="I42" s="384">
        <f>SUM(F42:G42)</f>
        <v>8130</v>
      </c>
      <c r="J42" s="368">
        <f>IF(I42=0,0,(I42/D42)*100)</f>
        <v>6.0008414464020783</v>
      </c>
      <c r="K42" s="385">
        <v>1022</v>
      </c>
      <c r="L42" s="384">
        <v>340</v>
      </c>
      <c r="M42" s="386">
        <f>SUM(K42:L42)</f>
        <v>1362</v>
      </c>
      <c r="N42" s="385">
        <v>0</v>
      </c>
      <c r="O42" s="384">
        <v>0</v>
      </c>
      <c r="P42" s="383">
        <f>SUM(N42:O42)</f>
        <v>0</v>
      </c>
      <c r="Q42" s="373"/>
    </row>
    <row r="43" spans="1:17" s="173" customFormat="1" ht="23.1" customHeight="1">
      <c r="A43" s="217">
        <v>40</v>
      </c>
      <c r="B43" s="220"/>
      <c r="C43" s="392" t="s">
        <v>28</v>
      </c>
      <c r="D43" s="391">
        <v>45000</v>
      </c>
      <c r="E43" s="390">
        <v>4</v>
      </c>
      <c r="F43" s="375">
        <v>0</v>
      </c>
      <c r="G43" s="375">
        <v>0</v>
      </c>
      <c r="H43" s="379">
        <f>G43/E43</f>
        <v>0</v>
      </c>
      <c r="I43" s="375">
        <f>SUM(F43:G43)</f>
        <v>0</v>
      </c>
      <c r="J43" s="378">
        <f>IF(I43=0,0,(I43/D43)*100)</f>
        <v>0</v>
      </c>
      <c r="K43" s="376">
        <v>293</v>
      </c>
      <c r="L43" s="375">
        <v>0</v>
      </c>
      <c r="M43" s="377">
        <f>SUM(K43:L43)</f>
        <v>293</v>
      </c>
      <c r="N43" s="376">
        <v>16398</v>
      </c>
      <c r="O43" s="219">
        <v>0</v>
      </c>
      <c r="P43" s="397">
        <f>SUM(N43:O43)</f>
        <v>16398</v>
      </c>
      <c r="Q43" s="373"/>
    </row>
    <row r="44" spans="1:17" s="173" customFormat="1" ht="23.1" customHeight="1">
      <c r="A44" s="217">
        <v>41</v>
      </c>
      <c r="B44" s="220"/>
      <c r="C44" s="395" t="s">
        <v>27</v>
      </c>
      <c r="D44" s="394">
        <v>42584</v>
      </c>
      <c r="E44" s="393">
        <v>3</v>
      </c>
      <c r="F44" s="384">
        <v>0</v>
      </c>
      <c r="G44" s="384">
        <v>0</v>
      </c>
      <c r="H44" s="387">
        <f>G44/E44</f>
        <v>0</v>
      </c>
      <c r="I44" s="384">
        <f>SUM(F44:G44)</f>
        <v>0</v>
      </c>
      <c r="J44" s="368">
        <f>IF(I44=0,0,(I44/D44)*100)</f>
        <v>0</v>
      </c>
      <c r="K44" s="385">
        <v>0</v>
      </c>
      <c r="L44" s="384">
        <v>0</v>
      </c>
      <c r="M44" s="386">
        <f>SUM(K44:L44)</f>
        <v>0</v>
      </c>
      <c r="N44" s="385">
        <v>0</v>
      </c>
      <c r="O44" s="384">
        <v>0</v>
      </c>
      <c r="P44" s="383">
        <f>SUM(N44:O44)</f>
        <v>0</v>
      </c>
      <c r="Q44" s="373"/>
    </row>
    <row r="45" spans="1:17" s="173" customFormat="1" ht="23.1" customHeight="1">
      <c r="A45" s="217">
        <v>42</v>
      </c>
      <c r="B45" s="220"/>
      <c r="C45" s="392" t="s">
        <v>26</v>
      </c>
      <c r="D45" s="391">
        <v>72960</v>
      </c>
      <c r="E45" s="390">
        <v>8</v>
      </c>
      <c r="F45" s="375">
        <v>2796</v>
      </c>
      <c r="G45" s="375">
        <v>3124</v>
      </c>
      <c r="H45" s="379">
        <f>G45/E45</f>
        <v>390.5</v>
      </c>
      <c r="I45" s="375">
        <f>SUM(F45:G45)</f>
        <v>5920</v>
      </c>
      <c r="J45" s="378">
        <f>IF(I45=0,0,(I45/D45)*100)</f>
        <v>8.1140350877192979</v>
      </c>
      <c r="K45" s="376">
        <v>6063</v>
      </c>
      <c r="L45" s="375">
        <v>77</v>
      </c>
      <c r="M45" s="377">
        <f>SUM(K45:L45)</f>
        <v>6140</v>
      </c>
      <c r="N45" s="376">
        <v>12375</v>
      </c>
      <c r="O45" s="375">
        <v>2883</v>
      </c>
      <c r="P45" s="374">
        <f>SUM(N45:O45)</f>
        <v>15258</v>
      </c>
      <c r="Q45" s="373"/>
    </row>
    <row r="46" spans="1:17" s="173" customFormat="1" ht="23.1" customHeight="1">
      <c r="A46" s="217">
        <v>43</v>
      </c>
      <c r="B46" s="216"/>
      <c r="C46" s="395" t="s">
        <v>25</v>
      </c>
      <c r="D46" s="394">
        <v>135006</v>
      </c>
      <c r="E46" s="393">
        <v>12</v>
      </c>
      <c r="F46" s="384">
        <v>0</v>
      </c>
      <c r="G46" s="384">
        <v>0</v>
      </c>
      <c r="H46" s="387">
        <f>G46/E46</f>
        <v>0</v>
      </c>
      <c r="I46" s="384">
        <f>SUM(F46:G46)</f>
        <v>0</v>
      </c>
      <c r="J46" s="368">
        <f>IF(I46=0,0,(I46/D46)*100)</f>
        <v>0</v>
      </c>
      <c r="K46" s="385">
        <v>0</v>
      </c>
      <c r="L46" s="384">
        <v>0</v>
      </c>
      <c r="M46" s="386">
        <f>SUM(K46:L46)</f>
        <v>0</v>
      </c>
      <c r="N46" s="385">
        <v>5626</v>
      </c>
      <c r="O46" s="384">
        <v>0</v>
      </c>
      <c r="P46" s="383">
        <f>SUM(N46:O46)</f>
        <v>5626</v>
      </c>
      <c r="Q46" s="373"/>
    </row>
    <row r="47" spans="1:17" s="173" customFormat="1" ht="23.1" customHeight="1">
      <c r="A47" s="189">
        <v>44</v>
      </c>
      <c r="B47" s="215" t="s">
        <v>24</v>
      </c>
      <c r="C47" s="392" t="s">
        <v>24</v>
      </c>
      <c r="D47" s="391">
        <v>377361</v>
      </c>
      <c r="E47" s="390">
        <v>34</v>
      </c>
      <c r="F47" s="375">
        <v>0</v>
      </c>
      <c r="G47" s="375">
        <v>0</v>
      </c>
      <c r="H47" s="379">
        <f>G47/E47</f>
        <v>0</v>
      </c>
      <c r="I47" s="375">
        <f>SUM(F47:G47)</f>
        <v>0</v>
      </c>
      <c r="J47" s="378">
        <f>IF(I47=0,0,(I47/D47)*100)</f>
        <v>0</v>
      </c>
      <c r="K47" s="376">
        <v>0</v>
      </c>
      <c r="L47" s="375">
        <v>0</v>
      </c>
      <c r="M47" s="377">
        <f>SUM(K47:L47)</f>
        <v>0</v>
      </c>
      <c r="N47" s="376">
        <v>0</v>
      </c>
      <c r="O47" s="375">
        <v>0</v>
      </c>
      <c r="P47" s="374">
        <f>SUM(N47:O47)</f>
        <v>0</v>
      </c>
      <c r="Q47" s="373"/>
    </row>
    <row r="48" spans="1:17" s="173" customFormat="1" ht="23.1" customHeight="1">
      <c r="A48" s="189">
        <v>45</v>
      </c>
      <c r="B48" s="201"/>
      <c r="C48" s="395" t="s">
        <v>23</v>
      </c>
      <c r="D48" s="394">
        <v>144805</v>
      </c>
      <c r="E48" s="393">
        <v>16</v>
      </c>
      <c r="F48" s="384">
        <v>0</v>
      </c>
      <c r="G48" s="384">
        <v>0</v>
      </c>
      <c r="H48" s="387">
        <f>G48/E48</f>
        <v>0</v>
      </c>
      <c r="I48" s="384">
        <f>SUM(F48:G48)</f>
        <v>0</v>
      </c>
      <c r="J48" s="368">
        <f>IF(I48=0,0,(I48/D48)*100)</f>
        <v>0</v>
      </c>
      <c r="K48" s="385">
        <v>0</v>
      </c>
      <c r="L48" s="384">
        <v>0</v>
      </c>
      <c r="M48" s="386">
        <f>SUM(K48:L48)</f>
        <v>0</v>
      </c>
      <c r="N48" s="385">
        <v>0</v>
      </c>
      <c r="O48" s="384">
        <v>0</v>
      </c>
      <c r="P48" s="383">
        <f>SUM(N48:O48)</f>
        <v>0</v>
      </c>
      <c r="Q48" s="373"/>
    </row>
    <row r="49" spans="1:17" s="173" customFormat="1" ht="23.1" customHeight="1">
      <c r="A49" s="189">
        <v>46</v>
      </c>
      <c r="B49" s="201"/>
      <c r="C49" s="392" t="s">
        <v>22</v>
      </c>
      <c r="D49" s="396">
        <v>128888</v>
      </c>
      <c r="E49" s="390">
        <v>7</v>
      </c>
      <c r="F49" s="375">
        <v>0</v>
      </c>
      <c r="G49" s="375">
        <v>0</v>
      </c>
      <c r="H49" s="379">
        <f>G49/E49</f>
        <v>0</v>
      </c>
      <c r="I49" s="375">
        <f>SUM(F49:G49)</f>
        <v>0</v>
      </c>
      <c r="J49" s="378">
        <f>IF(I49=0,0,(I49/D49)*100)</f>
        <v>0</v>
      </c>
      <c r="K49" s="376">
        <v>0</v>
      </c>
      <c r="L49" s="375">
        <v>0</v>
      </c>
      <c r="M49" s="377">
        <f>SUM(K49:L49)</f>
        <v>0</v>
      </c>
      <c r="N49" s="376">
        <v>0</v>
      </c>
      <c r="O49" s="375">
        <v>0</v>
      </c>
      <c r="P49" s="374">
        <f>SUM(N49:O49)</f>
        <v>0</v>
      </c>
      <c r="Q49" s="373"/>
    </row>
    <row r="50" spans="1:17" s="173" customFormat="1" ht="23.1" customHeight="1">
      <c r="A50" s="189">
        <v>47</v>
      </c>
      <c r="B50" s="201"/>
      <c r="C50" s="395" t="s">
        <v>21</v>
      </c>
      <c r="D50" s="394">
        <v>331352</v>
      </c>
      <c r="E50" s="393">
        <v>21</v>
      </c>
      <c r="F50" s="384">
        <v>0</v>
      </c>
      <c r="G50" s="384">
        <v>0</v>
      </c>
      <c r="H50" s="387">
        <f>G50/E50</f>
        <v>0</v>
      </c>
      <c r="I50" s="384">
        <f>SUM(F50:G50)</f>
        <v>0</v>
      </c>
      <c r="J50" s="368">
        <f>IF(I50=0,0,(I50/D50)*100)</f>
        <v>0</v>
      </c>
      <c r="K50" s="385">
        <v>0</v>
      </c>
      <c r="L50" s="384">
        <v>0</v>
      </c>
      <c r="M50" s="386">
        <f>SUM(K50:L50)</f>
        <v>0</v>
      </c>
      <c r="N50" s="385">
        <v>0</v>
      </c>
      <c r="O50" s="384">
        <v>0</v>
      </c>
      <c r="P50" s="383">
        <f>SUM(N50:O50)</f>
        <v>0</v>
      </c>
      <c r="Q50" s="373"/>
    </row>
    <row r="51" spans="1:17" s="173" customFormat="1" ht="23.1" customHeight="1">
      <c r="A51" s="189">
        <v>48</v>
      </c>
      <c r="B51" s="201"/>
      <c r="C51" s="392" t="s">
        <v>20</v>
      </c>
      <c r="D51" s="391">
        <v>16407</v>
      </c>
      <c r="E51" s="390">
        <v>3</v>
      </c>
      <c r="F51" s="375">
        <v>0</v>
      </c>
      <c r="G51" s="375">
        <v>0</v>
      </c>
      <c r="H51" s="379">
        <f>G51/E51</f>
        <v>0</v>
      </c>
      <c r="I51" s="375">
        <f>SUM(F51:G51)</f>
        <v>0</v>
      </c>
      <c r="J51" s="378">
        <f>IF(I51=0,0,(I51/D51)*100)</f>
        <v>0</v>
      </c>
      <c r="K51" s="376">
        <v>0</v>
      </c>
      <c r="L51" s="375">
        <v>0</v>
      </c>
      <c r="M51" s="377">
        <f>SUM(K51:L51)</f>
        <v>0</v>
      </c>
      <c r="N51" s="376">
        <v>0</v>
      </c>
      <c r="O51" s="375">
        <v>0</v>
      </c>
      <c r="P51" s="374">
        <f>SUM(N51:O51)</f>
        <v>0</v>
      </c>
      <c r="Q51" s="373"/>
    </row>
    <row r="52" spans="1:17" s="173" customFormat="1" ht="23.1" customHeight="1">
      <c r="A52" s="189">
        <v>49</v>
      </c>
      <c r="B52" s="201"/>
      <c r="C52" s="395" t="s">
        <v>18</v>
      </c>
      <c r="D52" s="394">
        <v>116700</v>
      </c>
      <c r="E52" s="393">
        <v>9</v>
      </c>
      <c r="F52" s="384">
        <v>0</v>
      </c>
      <c r="G52" s="384">
        <v>0</v>
      </c>
      <c r="H52" s="387">
        <f>G52/E52</f>
        <v>0</v>
      </c>
      <c r="I52" s="384">
        <f>SUM(F52:G52)</f>
        <v>0</v>
      </c>
      <c r="J52" s="368">
        <f>IF(I52=0,0,(I52/D52)*100)</f>
        <v>0</v>
      </c>
      <c r="K52" s="385">
        <v>0</v>
      </c>
      <c r="L52" s="384">
        <v>0</v>
      </c>
      <c r="M52" s="386">
        <f>SUM(K52:L52)</f>
        <v>0</v>
      </c>
      <c r="N52" s="385">
        <v>0</v>
      </c>
      <c r="O52" s="384">
        <v>0</v>
      </c>
      <c r="P52" s="383">
        <f>SUM(N52:O52)</f>
        <v>0</v>
      </c>
      <c r="Q52" s="373"/>
    </row>
    <row r="53" spans="1:17" s="173" customFormat="1" ht="23.1" customHeight="1">
      <c r="A53" s="189">
        <v>50</v>
      </c>
      <c r="B53" s="201"/>
      <c r="C53" s="392" t="s">
        <v>17</v>
      </c>
      <c r="D53" s="391">
        <v>42845</v>
      </c>
      <c r="E53" s="390">
        <v>7</v>
      </c>
      <c r="F53" s="375">
        <v>408</v>
      </c>
      <c r="G53" s="375" t="s">
        <v>3</v>
      </c>
      <c r="H53" s="379" t="e">
        <f>G53/E53</f>
        <v>#VALUE!</v>
      </c>
      <c r="I53" s="375">
        <f>SUM(F53:G53)</f>
        <v>408</v>
      </c>
      <c r="J53" s="378">
        <f>IF(I53=0,0,(I53/D53)*100)</f>
        <v>0.95226980977943743</v>
      </c>
      <c r="K53" s="376">
        <v>0</v>
      </c>
      <c r="L53" s="375">
        <v>0</v>
      </c>
      <c r="M53" s="377">
        <f>SUM(K53:L53)</f>
        <v>0</v>
      </c>
      <c r="N53" s="376">
        <v>0</v>
      </c>
      <c r="O53" s="375">
        <v>0</v>
      </c>
      <c r="P53" s="374">
        <f>SUM(N53:O53)</f>
        <v>0</v>
      </c>
      <c r="Q53" s="373"/>
    </row>
    <row r="54" spans="1:17" s="173" customFormat="1" ht="23.1" customHeight="1">
      <c r="A54" s="189">
        <v>51</v>
      </c>
      <c r="B54" s="201"/>
      <c r="C54" s="372" t="s">
        <v>16</v>
      </c>
      <c r="D54" s="389">
        <v>154468</v>
      </c>
      <c r="E54" s="388">
        <v>10</v>
      </c>
      <c r="F54" s="384">
        <v>0</v>
      </c>
      <c r="G54" s="384">
        <v>0</v>
      </c>
      <c r="H54" s="387">
        <f>G54/E54</f>
        <v>0</v>
      </c>
      <c r="I54" s="384">
        <f>SUM(F54:G54)</f>
        <v>0</v>
      </c>
      <c r="J54" s="368">
        <f>IF(I54=0,0,(I54/D54)*100)</f>
        <v>0</v>
      </c>
      <c r="K54" s="385">
        <v>0</v>
      </c>
      <c r="L54" s="384">
        <v>0</v>
      </c>
      <c r="M54" s="386">
        <f>SUM(K54:L54)</f>
        <v>0</v>
      </c>
      <c r="N54" s="385">
        <v>0</v>
      </c>
      <c r="O54" s="384">
        <v>0</v>
      </c>
      <c r="P54" s="383">
        <f>SUM(N54:O54)</f>
        <v>0</v>
      </c>
      <c r="Q54" s="373"/>
    </row>
    <row r="55" spans="1:17" s="173" customFormat="1" ht="23.1" customHeight="1">
      <c r="A55" s="189">
        <v>52</v>
      </c>
      <c r="B55" s="201"/>
      <c r="C55" s="382" t="s">
        <v>13</v>
      </c>
      <c r="D55" s="381">
        <v>228518</v>
      </c>
      <c r="E55" s="380">
        <v>16</v>
      </c>
      <c r="F55" s="375">
        <v>100</v>
      </c>
      <c r="G55" s="375">
        <v>185</v>
      </c>
      <c r="H55" s="379">
        <f>G55/E55</f>
        <v>11.5625</v>
      </c>
      <c r="I55" s="375">
        <f>SUM(F55:G55)</f>
        <v>285</v>
      </c>
      <c r="J55" s="378">
        <f>IF(I55=0,0,(I55/D55)*100)</f>
        <v>0.12471665251752596</v>
      </c>
      <c r="K55" s="376">
        <v>0</v>
      </c>
      <c r="L55" s="375">
        <v>0</v>
      </c>
      <c r="M55" s="377">
        <f>SUM(K55:L55)</f>
        <v>0</v>
      </c>
      <c r="N55" s="376">
        <v>0</v>
      </c>
      <c r="O55" s="375">
        <v>0</v>
      </c>
      <c r="P55" s="374">
        <f>SUM(N55:O55)</f>
        <v>0</v>
      </c>
      <c r="Q55" s="373"/>
    </row>
    <row r="56" spans="1:17" s="173" customFormat="1" ht="23.1" customHeight="1">
      <c r="A56" s="189">
        <v>53</v>
      </c>
      <c r="B56" s="201"/>
      <c r="C56" s="372" t="s">
        <v>12</v>
      </c>
      <c r="D56" s="389">
        <v>31971</v>
      </c>
      <c r="E56" s="388">
        <v>4</v>
      </c>
      <c r="F56" s="384">
        <v>436</v>
      </c>
      <c r="G56" s="384">
        <v>0</v>
      </c>
      <c r="H56" s="387">
        <f>G56/E56</f>
        <v>0</v>
      </c>
      <c r="I56" s="384">
        <f>SUM(F56:G56)</f>
        <v>436</v>
      </c>
      <c r="J56" s="368">
        <f>IF(I56=0,0,(I56/D56)*100)</f>
        <v>1.3637358856463671</v>
      </c>
      <c r="K56" s="385">
        <v>22</v>
      </c>
      <c r="L56" s="384">
        <v>0</v>
      </c>
      <c r="M56" s="386">
        <f>SUM(K56:L56)</f>
        <v>22</v>
      </c>
      <c r="N56" s="385">
        <v>0</v>
      </c>
      <c r="O56" s="384">
        <v>0</v>
      </c>
      <c r="P56" s="383">
        <f>SUM(N56:O56)</f>
        <v>0</v>
      </c>
      <c r="Q56" s="373"/>
    </row>
    <row r="57" spans="1:17" s="173" customFormat="1" ht="23.1" customHeight="1">
      <c r="A57" s="189">
        <v>54</v>
      </c>
      <c r="B57" s="201"/>
      <c r="C57" s="382" t="s">
        <v>9</v>
      </c>
      <c r="D57" s="381">
        <v>149960</v>
      </c>
      <c r="E57" s="380">
        <v>12</v>
      </c>
      <c r="F57" s="375">
        <v>0</v>
      </c>
      <c r="G57" s="375">
        <v>0</v>
      </c>
      <c r="H57" s="379">
        <f>G57/E57</f>
        <v>0</v>
      </c>
      <c r="I57" s="375">
        <f>SUM(F57:G57)</f>
        <v>0</v>
      </c>
      <c r="J57" s="378">
        <f>IF(I57=0,0,(I57/D57)*100)</f>
        <v>0</v>
      </c>
      <c r="K57" s="376">
        <v>0</v>
      </c>
      <c r="L57" s="375">
        <v>0</v>
      </c>
      <c r="M57" s="377">
        <f>SUM(K57:L57)</f>
        <v>0</v>
      </c>
      <c r="N57" s="376">
        <v>0</v>
      </c>
      <c r="O57" s="375">
        <v>0</v>
      </c>
      <c r="P57" s="374">
        <f>SUM(N57:O57)</f>
        <v>0</v>
      </c>
      <c r="Q57" s="373"/>
    </row>
    <row r="58" spans="1:17" s="173" customFormat="1" ht="23.1" customHeight="1" thickBot="1">
      <c r="A58" s="189">
        <v>55</v>
      </c>
      <c r="B58" s="188"/>
      <c r="C58" s="372" t="s">
        <v>7</v>
      </c>
      <c r="D58" s="371">
        <v>83800</v>
      </c>
      <c r="E58" s="370">
        <v>6</v>
      </c>
      <c r="F58" s="365">
        <v>0</v>
      </c>
      <c r="G58" s="365">
        <v>0</v>
      </c>
      <c r="H58" s="369">
        <f>G58/E58</f>
        <v>0</v>
      </c>
      <c r="I58" s="365">
        <f>SUM(F58:G58)</f>
        <v>0</v>
      </c>
      <c r="J58" s="368">
        <f>IF(I58=0,0,(I58/D58)*100)</f>
        <v>0</v>
      </c>
      <c r="K58" s="366">
        <v>0</v>
      </c>
      <c r="L58" s="365">
        <v>0</v>
      </c>
      <c r="M58" s="367">
        <f>SUM(K58:L58)</f>
        <v>0</v>
      </c>
      <c r="N58" s="366">
        <v>0</v>
      </c>
      <c r="O58" s="365">
        <v>0</v>
      </c>
      <c r="P58" s="364">
        <f>SUM(N58:O58)</f>
        <v>0</v>
      </c>
      <c r="Q58" s="363"/>
    </row>
    <row r="59" spans="1:17" ht="30" customHeight="1" thickBot="1">
      <c r="A59" s="172" t="s">
        <v>4</v>
      </c>
      <c r="B59" s="171"/>
      <c r="C59" s="170"/>
      <c r="D59" s="362">
        <f>SUM(D4:D58)</f>
        <v>12095813</v>
      </c>
      <c r="E59" s="167">
        <f>SUM(E4:E58)</f>
        <v>819</v>
      </c>
      <c r="F59" s="164">
        <f>SUM(F4:F58)</f>
        <v>125917</v>
      </c>
      <c r="G59" s="164">
        <f>SUM(G4:G58)</f>
        <v>4673</v>
      </c>
      <c r="H59" s="167">
        <f>G59/E59</f>
        <v>5.7057387057387059</v>
      </c>
      <c r="I59" s="164">
        <f>SUM(I4:I58)</f>
        <v>130590</v>
      </c>
      <c r="J59" s="361">
        <f>IF(I59=0,0,(I59/D59)*100)</f>
        <v>1.0796297859432846</v>
      </c>
      <c r="K59" s="360">
        <f>SUM(K4:K58)</f>
        <v>66781</v>
      </c>
      <c r="L59" s="359">
        <f>SUM(L4:L58)</f>
        <v>969</v>
      </c>
      <c r="M59" s="359">
        <f>SUM(M4:M58)</f>
        <v>67750</v>
      </c>
      <c r="N59" s="359">
        <f>SUM(N4:N58)</f>
        <v>149716</v>
      </c>
      <c r="O59" s="359">
        <f>SUM(O4:O58)</f>
        <v>5261</v>
      </c>
      <c r="P59" s="358">
        <f>SUM(P4:P58)</f>
        <v>154977</v>
      </c>
      <c r="Q59" s="358" t="s">
        <v>3</v>
      </c>
    </row>
    <row r="60" spans="1:17" ht="20.25" customHeight="1">
      <c r="A60" s="160"/>
      <c r="B60" s="159"/>
      <c r="C60" s="159"/>
      <c r="D60" s="160"/>
      <c r="E60" s="160"/>
      <c r="F60" s="357" t="s">
        <v>3</v>
      </c>
      <c r="G60" s="160"/>
      <c r="H60" s="160"/>
      <c r="I60" s="356" t="s">
        <v>3</v>
      </c>
      <c r="J60" s="356"/>
    </row>
    <row r="61" spans="1:17" ht="32.25" customHeight="1">
      <c r="A61" s="160"/>
      <c r="B61" s="159"/>
      <c r="C61" s="159"/>
      <c r="D61" s="157" t="s">
        <v>3</v>
      </c>
      <c r="E61" s="157"/>
      <c r="F61" s="157" t="s">
        <v>3</v>
      </c>
      <c r="G61" s="157" t="s">
        <v>3</v>
      </c>
      <c r="H61" s="157" t="s">
        <v>3</v>
      </c>
      <c r="I61" s="157" t="s">
        <v>3</v>
      </c>
      <c r="J61" s="157"/>
      <c r="K61" s="157"/>
      <c r="L61" s="157"/>
      <c r="M61" s="157"/>
      <c r="N61" s="157"/>
      <c r="O61" s="157"/>
      <c r="P61" s="355" t="s">
        <v>2</v>
      </c>
      <c r="Q61" s="355"/>
    </row>
    <row r="62" spans="1:17" ht="18" customHeight="1">
      <c r="A62" s="160"/>
      <c r="B62" s="159"/>
      <c r="C62" s="159"/>
      <c r="D62" s="157" t="s">
        <v>3</v>
      </c>
      <c r="E62" s="157"/>
      <c r="F62" s="157" t="s">
        <v>3</v>
      </c>
      <c r="G62" s="157" t="s">
        <v>3</v>
      </c>
      <c r="H62" s="157" t="s">
        <v>3</v>
      </c>
      <c r="I62" s="157" t="s">
        <v>3</v>
      </c>
      <c r="J62" s="157"/>
      <c r="K62" s="157"/>
      <c r="L62" s="157"/>
      <c r="M62" s="157"/>
      <c r="N62" s="157"/>
      <c r="O62" s="157"/>
      <c r="P62" s="355" t="s">
        <v>1</v>
      </c>
      <c r="Q62" s="355"/>
    </row>
    <row r="63" spans="1:17" ht="16.5" customHeight="1">
      <c r="B63" s="152"/>
      <c r="C63" s="152"/>
      <c r="D63" s="149" t="s">
        <v>3</v>
      </c>
      <c r="P63" s="355" t="s">
        <v>0</v>
      </c>
      <c r="Q63" s="355"/>
    </row>
    <row r="64" spans="1:17" ht="27" customHeight="1">
      <c r="B64" s="152"/>
      <c r="C64" s="152"/>
    </row>
    <row r="65" spans="2:3" ht="27" customHeight="1">
      <c r="B65" s="152"/>
      <c r="C65" s="152"/>
    </row>
    <row r="66" spans="2:3" ht="27" customHeight="1">
      <c r="B66" s="152"/>
      <c r="C66" s="152"/>
    </row>
    <row r="67" spans="2:3" ht="27" customHeight="1">
      <c r="B67" s="152"/>
      <c r="C67" s="152"/>
    </row>
    <row r="68" spans="2:3" ht="27" customHeight="1">
      <c r="B68" s="152"/>
      <c r="C68" s="152"/>
    </row>
    <row r="69" spans="2:3" ht="27" customHeight="1">
      <c r="B69" s="152"/>
      <c r="C69" s="152"/>
    </row>
    <row r="70" spans="2:3" ht="27" customHeight="1">
      <c r="B70" s="152"/>
      <c r="C70" s="152"/>
    </row>
    <row r="71" spans="2:3" ht="27" customHeight="1">
      <c r="B71" s="152"/>
      <c r="C71" s="152"/>
    </row>
    <row r="72" spans="2:3" ht="27" customHeight="1">
      <c r="B72" s="152"/>
      <c r="C72" s="152"/>
    </row>
    <row r="73" spans="2:3" ht="27" customHeight="1">
      <c r="B73" s="152"/>
      <c r="C73" s="152"/>
    </row>
    <row r="74" spans="2:3" ht="27" customHeight="1">
      <c r="B74" s="152"/>
      <c r="C74" s="152"/>
    </row>
    <row r="75" spans="2:3" ht="27" customHeight="1">
      <c r="B75" s="152"/>
      <c r="C75" s="152"/>
    </row>
    <row r="76" spans="2:3" ht="27" customHeight="1">
      <c r="B76" s="152"/>
      <c r="C76" s="152"/>
    </row>
    <row r="77" spans="2:3" ht="27" customHeight="1">
      <c r="B77" s="152"/>
      <c r="C77" s="152"/>
    </row>
    <row r="78" spans="2:3" ht="27" customHeight="1">
      <c r="B78" s="152"/>
      <c r="C78" s="152"/>
    </row>
    <row r="79" spans="2:3" ht="27" customHeight="1">
      <c r="C79" s="152"/>
    </row>
    <row r="80" spans="2:3" ht="27" customHeight="1">
      <c r="C80" s="152"/>
    </row>
    <row r="81" ht="27" customHeight="1"/>
    <row r="82" ht="27" customHeight="1"/>
    <row r="83" ht="27" customHeight="1"/>
    <row r="84" ht="27" customHeight="1"/>
    <row r="85" ht="27" customHeight="1"/>
    <row r="86" ht="27" customHeight="1"/>
    <row r="87" ht="27" customHeight="1"/>
    <row r="88" ht="27" customHeight="1"/>
    <row r="89" ht="27" customHeight="1"/>
    <row r="90" ht="27" customHeight="1"/>
    <row r="91" ht="27" customHeight="1"/>
    <row r="92" ht="27" customHeight="1"/>
    <row r="93" ht="27" customHeight="1"/>
    <row r="94" ht="27" customHeight="1"/>
    <row r="95" ht="27" customHeight="1"/>
    <row r="96" ht="27" customHeight="1"/>
    <row r="97" ht="27" customHeight="1"/>
    <row r="98" ht="27" customHeight="1"/>
    <row r="99" ht="27" customHeight="1"/>
    <row r="100" ht="27" customHeight="1"/>
    <row r="101" ht="27" customHeight="1"/>
    <row r="102" ht="27" customHeight="1"/>
    <row r="103" ht="27" customHeight="1"/>
    <row r="104" ht="27" customHeight="1"/>
    <row r="105" ht="27" customHeight="1"/>
    <row r="106" ht="27" customHeight="1"/>
    <row r="107" ht="27" customHeight="1"/>
    <row r="108" ht="27" customHeight="1"/>
    <row r="109" ht="27" customHeight="1"/>
    <row r="110" ht="27" customHeight="1"/>
    <row r="111" ht="27" customHeight="1"/>
    <row r="112" ht="27" customHeight="1"/>
    <row r="113" ht="27" customHeight="1"/>
    <row r="114" ht="27" customHeight="1"/>
    <row r="115" ht="27" customHeight="1"/>
    <row r="116" ht="27" customHeight="1"/>
    <row r="117" ht="27" customHeight="1"/>
    <row r="118" ht="27" customHeight="1"/>
    <row r="119" ht="27" customHeight="1"/>
    <row r="120" ht="27" customHeight="1"/>
    <row r="121" ht="27" customHeight="1"/>
    <row r="122" ht="27" customHeight="1"/>
    <row r="123" ht="27" customHeight="1"/>
    <row r="124" ht="27" customHeight="1"/>
    <row r="125" ht="27" customHeight="1"/>
  </sheetData>
  <mergeCells count="17">
    <mergeCell ref="P61:Q61"/>
    <mergeCell ref="P62:Q62"/>
    <mergeCell ref="P63:Q63"/>
    <mergeCell ref="B4:B20"/>
    <mergeCell ref="B21:B26"/>
    <mergeCell ref="B27:B46"/>
    <mergeCell ref="B47:B58"/>
    <mergeCell ref="A59:C59"/>
    <mergeCell ref="I60:J60"/>
    <mergeCell ref="A1:Q1"/>
    <mergeCell ref="A2:A3"/>
    <mergeCell ref="B2:B3"/>
    <mergeCell ref="C2:C3"/>
    <mergeCell ref="D2:J2"/>
    <mergeCell ref="K2:M2"/>
    <mergeCell ref="N2:P2"/>
    <mergeCell ref="Q2:Q3"/>
  </mergeCells>
  <pageMargins left="0.98425196850393704" right="0.39370078740157483" top="0.39370078740157483" bottom="0.19685039370078741" header="0.51181102362204722" footer="0.51181102362204722"/>
  <pageSetup paperSize="9" scale="52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8</vt:i4>
      </vt:variant>
      <vt:variant>
        <vt:lpstr>Adlandırılmış Aralıklar</vt:lpstr>
      </vt:variant>
      <vt:variant>
        <vt:i4>5</vt:i4>
      </vt:variant>
    </vt:vector>
  </HeadingPairs>
  <TitlesOfParts>
    <vt:vector size="13" baseType="lpstr">
      <vt:lpstr>AYIKLAMA RAPORU</vt:lpstr>
      <vt:lpstr>MİMARİ PROJE TARAMA RAPORU</vt:lpstr>
      <vt:lpstr>RESMİ SENET TARAMA RAPORU</vt:lpstr>
      <vt:lpstr>ENTEGRASYON RAPORU</vt:lpstr>
      <vt:lpstr>İŞLEM BELGE TARAMA RAPORU</vt:lpstr>
      <vt:lpstr>Sayfa1</vt:lpstr>
      <vt:lpstr>Sayfa2</vt:lpstr>
      <vt:lpstr>Sayfa3</vt:lpstr>
      <vt:lpstr>'AYIKLAMA RAPORU'!Yazdırma_Alanı</vt:lpstr>
      <vt:lpstr>'ENTEGRASYON RAPORU'!Yazdırma_Alanı</vt:lpstr>
      <vt:lpstr>'İŞLEM BELGE TARAMA RAPORU'!Yazdırma_Alanı</vt:lpstr>
      <vt:lpstr>'MİMARİ PROJE TARAMA RAPORU'!Yazdırma_Alanı</vt:lpstr>
      <vt:lpstr>'RESMİ SENET TARAMA RAPORU'!Yazdırma_Alanı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2020-06-11T08:27:19Z</dcterms:modified>
</cp:coreProperties>
</file>